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codeName="ThisWorkbook"/>
  <mc:AlternateContent xmlns:mc="http://schemas.openxmlformats.org/markup-compatibility/2006">
    <mc:Choice Requires="x15">
      <x15ac:absPath xmlns:x15ac="http://schemas.microsoft.com/office/spreadsheetml/2010/11/ac" url="\\sv-fs23\Public\企画課\非公開\10_SDGs\9999_常用データ\35_登録制度\000000_新登録制度管理システム\"/>
    </mc:Choice>
  </mc:AlternateContent>
  <xr:revisionPtr revIDLastSave="0" documentId="13_ncr:1_{EA2F59D6-491F-4761-AD86-FC6428B9E9A6}" xr6:coauthVersionLast="47" xr6:coauthVersionMax="47" xr10:uidLastSave="{00000000-0000-0000-0000-000000000000}"/>
  <workbookProtection workbookAlgorithmName="SHA-512" workbookHashValue="alAF0jKxtPelP4adMfLoBOA0tsNO5ZSHLjDh41dl2olc1oYDztKnc8coKTulu6ve7VGnlEKKeI16YIejdJC9Jg==" workbookSaltValue="JrpZj1RpJcZ9e8orZR7APg==" workbookSpinCount="100000" lockStructure="1"/>
  <bookViews>
    <workbookView xWindow="28680" yWindow="-120" windowWidth="29040" windowHeight="16440" tabRatio="599" xr2:uid="{00000000-000D-0000-FFFF-FFFF00000000}"/>
  </bookViews>
  <sheets>
    <sheet name="第１号様式" sheetId="4" r:id="rId1"/>
    <sheet name="第２号様式" sheetId="3" r:id="rId2"/>
    <sheet name="【作成支援】AIプロンプト" sheetId="12" r:id="rId3"/>
    <sheet name="実績" sheetId="2" state="hidden" r:id="rId4"/>
    <sheet name="参考_各制度状況" sheetId="11" state="hidden" r:id="rId5"/>
    <sheet name="（任意）活動報告" sheetId="5" state="hidden" r:id="rId6"/>
    <sheet name="（記入例）活動報告" sheetId="7" state="hidden" r:id="rId7"/>
    <sheet name="(参考)前年活動報告" sheetId="9" state="hidden" r:id="rId8"/>
    <sheet name="select" sheetId="6" state="hidden" r:id="rId9"/>
    <sheet name="DATA" sheetId="1" state="hidden" r:id="rId10"/>
    <sheet name="DATA2" sheetId="8" state="hidden" r:id="rId11"/>
    <sheet name="DATA3" sheetId="10" state="hidden" r:id="rId12"/>
  </sheets>
  <definedNames>
    <definedName name="_xlnm.Print_Area" localSheetId="3">実績!$A$1:$C$11</definedName>
    <definedName name="_xlnm.Print_Area" localSheetId="1">第２号様式!$A$1:$B$15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A2" i="1" l="1"/>
  <c r="B2" i="1"/>
  <c r="B3" i="3" l="1"/>
  <c r="B2" i="3"/>
  <c r="AY2" i="1" l="1"/>
  <c r="AZ2" i="1"/>
  <c r="H2" i="11" l="1"/>
  <c r="G2" i="11" s="1"/>
  <c r="H3" i="11"/>
  <c r="G3" i="11" s="1"/>
  <c r="H4" i="11"/>
  <c r="G4" i="11" s="1"/>
  <c r="A2" i="11"/>
  <c r="D2" i="11" s="1"/>
  <c r="B2" i="11"/>
  <c r="C2" i="11"/>
  <c r="A3" i="11"/>
  <c r="D3" i="11" s="1"/>
  <c r="B3" i="11"/>
  <c r="C3" i="11"/>
  <c r="A4" i="11"/>
  <c r="D4" i="11" s="1"/>
  <c r="B4" i="11"/>
  <c r="C4" i="11"/>
  <c r="A5" i="11"/>
  <c r="D5" i="11" s="1"/>
  <c r="B5" i="11"/>
  <c r="C5" i="11"/>
  <c r="A6" i="11"/>
  <c r="D6" i="11" s="1"/>
  <c r="B6" i="11"/>
  <c r="C6" i="11"/>
  <c r="A7" i="11"/>
  <c r="D7" i="11" s="1"/>
  <c r="B7" i="11"/>
  <c r="C7" i="11"/>
  <c r="A8" i="11"/>
  <c r="D8" i="11" s="1"/>
  <c r="B8" i="11"/>
  <c r="C8" i="11"/>
  <c r="A9" i="11"/>
  <c r="D9" i="11" s="1"/>
  <c r="B9" i="11"/>
  <c r="C9" i="11"/>
  <c r="A10" i="11"/>
  <c r="D10" i="11" s="1"/>
  <c r="B10" i="11"/>
  <c r="C10" i="11"/>
  <c r="A11" i="11"/>
  <c r="D11" i="11" s="1"/>
  <c r="B11" i="11"/>
  <c r="C11" i="11"/>
  <c r="A12" i="11"/>
  <c r="D12" i="11" s="1"/>
  <c r="B12" i="11"/>
  <c r="C12" i="11"/>
  <c r="A13" i="11"/>
  <c r="D13" i="11" s="1"/>
  <c r="B13" i="11"/>
  <c r="C13" i="11"/>
  <c r="A14" i="11"/>
  <c r="D14" i="11" s="1"/>
  <c r="B14" i="11"/>
  <c r="C14" i="11"/>
  <c r="A15" i="11"/>
  <c r="D15" i="11" s="1"/>
  <c r="B15" i="11"/>
  <c r="C15" i="11"/>
  <c r="A16" i="11"/>
  <c r="D16" i="11" s="1"/>
  <c r="B16" i="11"/>
  <c r="C16" i="11"/>
  <c r="A17" i="11"/>
  <c r="D17" i="11" s="1"/>
  <c r="B17" i="11"/>
  <c r="C17" i="11"/>
  <c r="A18" i="11"/>
  <c r="D18" i="11" s="1"/>
  <c r="B18" i="11"/>
  <c r="C18" i="11"/>
  <c r="A19" i="11"/>
  <c r="D19" i="11" s="1"/>
  <c r="B19" i="11"/>
  <c r="C19" i="11"/>
  <c r="A20" i="11"/>
  <c r="D20" i="11" s="1"/>
  <c r="B20" i="11"/>
  <c r="C20" i="11"/>
  <c r="A21" i="11"/>
  <c r="D21" i="11" s="1"/>
  <c r="B21" i="11"/>
  <c r="C21" i="11"/>
  <c r="A22" i="11"/>
  <c r="D22" i="11" s="1"/>
  <c r="B22" i="11"/>
  <c r="C22" i="11"/>
  <c r="A23" i="11"/>
  <c r="D23" i="11" s="1"/>
  <c r="B23" i="11"/>
  <c r="C23" i="11"/>
  <c r="A24" i="11"/>
  <c r="D24" i="11" s="1"/>
  <c r="B24" i="11"/>
  <c r="C24" i="11"/>
  <c r="A25" i="11"/>
  <c r="D25" i="11" s="1"/>
  <c r="B25" i="11"/>
  <c r="C25" i="11"/>
  <c r="A26" i="11"/>
  <c r="D26" i="11" s="1"/>
  <c r="B26" i="11"/>
  <c r="C26" i="11"/>
  <c r="A27" i="11"/>
  <c r="D27" i="11" s="1"/>
  <c r="B27" i="11"/>
  <c r="C27" i="11"/>
  <c r="A28" i="11"/>
  <c r="D28" i="11" s="1"/>
  <c r="B28" i="11"/>
  <c r="C28" i="11"/>
  <c r="A29" i="11"/>
  <c r="D29" i="11" s="1"/>
  <c r="B29" i="11"/>
  <c r="C29" i="11"/>
  <c r="A30" i="11"/>
  <c r="D30" i="11" s="1"/>
  <c r="B30" i="11"/>
  <c r="C30" i="11"/>
  <c r="A31" i="11"/>
  <c r="D31" i="11" s="1"/>
  <c r="B31" i="11"/>
  <c r="C31" i="11"/>
  <c r="A32" i="11"/>
  <c r="D32" i="11" s="1"/>
  <c r="B32" i="11"/>
  <c r="C32" i="11"/>
  <c r="A33" i="11"/>
  <c r="D33" i="11" s="1"/>
  <c r="B33" i="11"/>
  <c r="C33" i="11"/>
  <c r="A34" i="11"/>
  <c r="D34" i="11" s="1"/>
  <c r="B34" i="11"/>
  <c r="C34" i="11"/>
  <c r="A35" i="11"/>
  <c r="D35" i="11" s="1"/>
  <c r="B35" i="11"/>
  <c r="C35" i="11"/>
  <c r="A36" i="11"/>
  <c r="D36" i="11" s="1"/>
  <c r="B36" i="11"/>
  <c r="C36" i="11"/>
  <c r="A37" i="11"/>
  <c r="D37" i="11" s="1"/>
  <c r="B37" i="11"/>
  <c r="C37" i="11"/>
  <c r="A38" i="11"/>
  <c r="D38" i="11" s="1"/>
  <c r="B38" i="11"/>
  <c r="C38" i="11"/>
  <c r="A39" i="11"/>
  <c r="D39" i="11" s="1"/>
  <c r="B39" i="11"/>
  <c r="C39" i="11"/>
  <c r="A40" i="11"/>
  <c r="D40" i="11" s="1"/>
  <c r="B40" i="11"/>
  <c r="C40" i="11"/>
  <c r="B1" i="11"/>
  <c r="C1" i="11"/>
  <c r="A1" i="11"/>
  <c r="D3" i="8" l="1"/>
  <c r="E3" i="8" s="1"/>
  <c r="D4" i="8"/>
  <c r="E4" i="8" s="1"/>
  <c r="D5" i="8"/>
  <c r="F5" i="8" s="1"/>
  <c r="D6" i="8"/>
  <c r="G6" i="8" s="1"/>
  <c r="D7" i="8"/>
  <c r="H7" i="8" s="1"/>
  <c r="F7" i="8"/>
  <c r="D8" i="8"/>
  <c r="I8" i="8" s="1"/>
  <c r="D9" i="8"/>
  <c r="J9" i="8" s="1"/>
  <c r="D10" i="8"/>
  <c r="F10" i="8" s="1"/>
  <c r="D11" i="8"/>
  <c r="E11" i="8" s="1"/>
  <c r="A7" i="8"/>
  <c r="D2" i="8"/>
  <c r="I2" i="8" l="1"/>
  <c r="F2" i="8"/>
  <c r="H2" i="8"/>
  <c r="G2" i="8"/>
  <c r="G7" i="8"/>
  <c r="I11" i="8"/>
  <c r="E2" i="8"/>
  <c r="J2" i="8"/>
  <c r="A10" i="8"/>
  <c r="J10" i="8"/>
  <c r="E10" i="8"/>
  <c r="B11" i="8"/>
  <c r="G11" i="8"/>
  <c r="A11" i="8"/>
  <c r="F11" i="8"/>
  <c r="B10" i="8"/>
  <c r="I10" i="8"/>
  <c r="J11" i="8"/>
  <c r="H10" i="8"/>
  <c r="G10" i="8"/>
  <c r="H11" i="8"/>
  <c r="G9" i="8"/>
  <c r="F9" i="8"/>
  <c r="B9" i="8"/>
  <c r="I9" i="8"/>
  <c r="F8" i="8"/>
  <c r="E9" i="8"/>
  <c r="H8" i="8"/>
  <c r="G8" i="8"/>
  <c r="A9" i="8"/>
  <c r="H9" i="8"/>
  <c r="E8" i="8"/>
  <c r="A6" i="8"/>
  <c r="F6" i="8"/>
  <c r="E6" i="8"/>
  <c r="B6" i="8"/>
  <c r="E5" i="8"/>
  <c r="F3" i="8"/>
  <c r="A3" i="8"/>
  <c r="J3" i="8"/>
  <c r="I3" i="8"/>
  <c r="B3" i="8"/>
  <c r="H3" i="8"/>
  <c r="G3" i="8"/>
  <c r="E7" i="8"/>
  <c r="J4" i="8"/>
  <c r="J5" i="8"/>
  <c r="I4" i="8"/>
  <c r="J6" i="8"/>
  <c r="I5" i="8"/>
  <c r="H4" i="8"/>
  <c r="B4" i="8"/>
  <c r="H5" i="8"/>
  <c r="B5" i="8"/>
  <c r="J7" i="8"/>
  <c r="G4" i="8"/>
  <c r="A8" i="8"/>
  <c r="A4" i="8"/>
  <c r="J8" i="8"/>
  <c r="I7" i="8"/>
  <c r="H6" i="8"/>
  <c r="G5" i="8"/>
  <c r="F4" i="8"/>
  <c r="A5" i="8"/>
  <c r="B8" i="8"/>
  <c r="I6" i="8"/>
  <c r="B7" i="8"/>
  <c r="B2" i="8"/>
  <c r="A2" i="8"/>
  <c r="C4" i="5"/>
  <c r="B4" i="5"/>
  <c r="F4" i="5" l="1"/>
  <c r="E4" i="5"/>
  <c r="H4" i="5"/>
  <c r="G4" i="5"/>
  <c r="D4" i="5"/>
  <c r="A2" i="1" l="1"/>
  <c r="AF2" i="1"/>
  <c r="AG2" i="1"/>
  <c r="AT2" i="1"/>
  <c r="AH2" i="1"/>
  <c r="AI2" i="1"/>
  <c r="AJ2" i="1"/>
  <c r="AK2" i="1"/>
  <c r="AL2" i="1"/>
  <c r="AM2" i="1"/>
  <c r="AN2" i="1"/>
  <c r="AO2" i="1"/>
  <c r="AP2" i="1"/>
  <c r="AQ2" i="1"/>
  <c r="AR2" i="1"/>
  <c r="AS2" i="1"/>
  <c r="AU2" i="1"/>
  <c r="AV2" i="1"/>
  <c r="AW2" i="1"/>
  <c r="AX2" i="1"/>
  <c r="O2" i="1" l="1"/>
  <c r="Q2" i="1"/>
  <c r="S2" i="1"/>
  <c r="U2" i="1"/>
  <c r="W2" i="1"/>
  <c r="Y2" i="1"/>
  <c r="AA2" i="1"/>
  <c r="AC2" i="1"/>
  <c r="AE2" i="1"/>
  <c r="M2" i="1"/>
  <c r="N2" i="1"/>
  <c r="P2" i="1"/>
  <c r="R2" i="1"/>
  <c r="T2" i="1"/>
  <c r="V2" i="1"/>
  <c r="X2" i="1"/>
  <c r="Z2" i="1"/>
  <c r="AB2" i="1"/>
  <c r="AD2" i="1"/>
  <c r="L2" i="1"/>
  <c r="K2" i="1"/>
  <c r="J2" i="1"/>
  <c r="I2" i="1"/>
  <c r="H2" i="1"/>
  <c r="G2" i="1"/>
  <c r="F2" i="1"/>
  <c r="E2" i="1"/>
  <c r="D2" i="1"/>
  <c r="C2" i="1"/>
</calcChain>
</file>

<file path=xl/sharedStrings.xml><?xml version="1.0" encoding="utf-8"?>
<sst xmlns="http://schemas.openxmlformats.org/spreadsheetml/2006/main" count="400" uniqueCount="270">
  <si>
    <t>報告者</t>
    <rPh sb="0" eb="3">
      <t>ホウコクシャ</t>
    </rPh>
    <phoneticPr fontId="1"/>
  </si>
  <si>
    <t>報告年度</t>
    <rPh sb="0" eb="2">
      <t>ホウコク</t>
    </rPh>
    <rPh sb="2" eb="4">
      <t>ネンド</t>
    </rPh>
    <phoneticPr fontId="1"/>
  </si>
  <si>
    <t>取組</t>
    <rPh sb="0" eb="2">
      <t>トリクミ</t>
    </rPh>
    <phoneticPr fontId="1"/>
  </si>
  <si>
    <t>目的と効果</t>
    <rPh sb="0" eb="2">
      <t>モクテキ</t>
    </rPh>
    <rPh sb="3" eb="5">
      <t>コウカ</t>
    </rPh>
    <phoneticPr fontId="1"/>
  </si>
  <si>
    <t>開始月</t>
    <rPh sb="0" eb="2">
      <t>カイシ</t>
    </rPh>
    <rPh sb="2" eb="3">
      <t>ツキ</t>
    </rPh>
    <phoneticPr fontId="1"/>
  </si>
  <si>
    <t>単位</t>
    <rPh sb="0" eb="2">
      <t>タンイ</t>
    </rPh>
    <phoneticPr fontId="1"/>
  </si>
  <si>
    <t>開始年</t>
    <rPh sb="0" eb="2">
      <t>カイシ</t>
    </rPh>
    <rPh sb="2" eb="3">
      <t>ネン</t>
    </rPh>
    <phoneticPr fontId="1"/>
  </si>
  <si>
    <t>実績</t>
    <rPh sb="0" eb="2">
      <t>ジッセキ</t>
    </rPh>
    <phoneticPr fontId="1"/>
  </si>
  <si>
    <t>目標年</t>
    <rPh sb="0" eb="2">
      <t>モクヒョウ</t>
    </rPh>
    <rPh sb="2" eb="3">
      <t>ネン</t>
    </rPh>
    <phoneticPr fontId="1"/>
  </si>
  <si>
    <t>実績年度</t>
    <rPh sb="0" eb="2">
      <t>ジッセキ</t>
    </rPh>
    <rPh sb="2" eb="4">
      <t>ネンド</t>
    </rPh>
    <phoneticPr fontId="1"/>
  </si>
  <si>
    <t>主な活動や要因分析等</t>
    <rPh sb="0" eb="1">
      <t>オモ</t>
    </rPh>
    <rPh sb="2" eb="4">
      <t>カツドウ</t>
    </rPh>
    <rPh sb="5" eb="7">
      <t>ヨウイン</t>
    </rPh>
    <rPh sb="7" eb="9">
      <t>ブンセキ</t>
    </rPh>
    <rPh sb="9" eb="10">
      <t>トウ</t>
    </rPh>
    <phoneticPr fontId="1"/>
  </si>
  <si>
    <t>2021年度の実績（2022年5月報告）を記入して下さい。</t>
  </si>
  <si>
    <t>2022年度の実績（2023年5月報告）を記入して下さい。</t>
  </si>
  <si>
    <t>2023年度の実績（2024年5月報告）を記入して下さい。</t>
  </si>
  <si>
    <t>2024年度の実績（2025年5月報告）を記入して下さい。</t>
  </si>
  <si>
    <t>2025年度の実績（2026年5月報告）を記入して下さい。</t>
  </si>
  <si>
    <t>2026年度の実績（2027年5月報告）を記入して下さい。</t>
  </si>
  <si>
    <t/>
  </si>
  <si>
    <t>2027年度の実績（2028年5月報告）を記入して下さい。</t>
  </si>
  <si>
    <t>2028年度の実績（2029年5月報告）を記入して下さい。</t>
  </si>
  <si>
    <t>2029年度の実績（2030年5月報告）を記入して下さい。</t>
  </si>
  <si>
    <t>2030年度の実績（2031年5月報告）を記入して下さい。</t>
  </si>
  <si>
    <t>number</t>
  </si>
  <si>
    <t>B2</t>
  </si>
  <si>
    <t>B3</t>
  </si>
  <si>
    <t>B5</t>
  </si>
  <si>
    <t>B6</t>
  </si>
  <si>
    <t>B8</t>
  </si>
  <si>
    <t>B9</t>
  </si>
  <si>
    <t>B11</t>
  </si>
  <si>
    <t>B12</t>
  </si>
  <si>
    <t>B13</t>
  </si>
  <si>
    <t>B14</t>
  </si>
  <si>
    <t>2021_results</t>
  </si>
  <si>
    <t>2021_explanation</t>
  </si>
  <si>
    <t>2022_results</t>
  </si>
  <si>
    <t>2022_explanation</t>
  </si>
  <si>
    <t>2023_results</t>
  </si>
  <si>
    <t>2023_explanation</t>
  </si>
  <si>
    <t>2024_results</t>
  </si>
  <si>
    <t>2024_explanation</t>
  </si>
  <si>
    <t>2025_results</t>
  </si>
  <si>
    <t>2025_explanation</t>
  </si>
  <si>
    <t>2026_results</t>
  </si>
  <si>
    <t>2026_explanation</t>
  </si>
  <si>
    <t>2027_results</t>
  </si>
  <si>
    <t>2027_explanation</t>
  </si>
  <si>
    <t>2028_results</t>
  </si>
  <si>
    <t>2028_explanation</t>
  </si>
  <si>
    <t>2029_results</t>
  </si>
  <si>
    <t>2029_explanation</t>
  </si>
  <si>
    <t>2030_results</t>
  </si>
  <si>
    <t>2030_explanation</t>
  </si>
  <si>
    <t>更新日</t>
  </si>
  <si>
    <t>団体名</t>
  </si>
  <si>
    <t>法人番号</t>
  </si>
  <si>
    <t>通称</t>
  </si>
  <si>
    <t>所在地</t>
  </si>
  <si>
    <t>代表役職</t>
  </si>
  <si>
    <t>代表氏名</t>
  </si>
  <si>
    <t>代表よみがな</t>
  </si>
  <si>
    <t>担当氏名</t>
  </si>
  <si>
    <t>担当よみがな</t>
  </si>
  <si>
    <t>担当者所属</t>
  </si>
  <si>
    <t>郵便番号</t>
  </si>
  <si>
    <t>送付先</t>
  </si>
  <si>
    <t>方書</t>
  </si>
  <si>
    <t>電話番号</t>
  </si>
  <si>
    <t>電子メール</t>
  </si>
  <si>
    <t>業種</t>
  </si>
  <si>
    <t>従業員数</t>
  </si>
  <si>
    <t>登録番号</t>
    <rPh sb="0" eb="2">
      <t>トウロク</t>
    </rPh>
    <rPh sb="2" eb="4">
      <t>バンゴウ</t>
    </rPh>
    <phoneticPr fontId="1"/>
  </si>
  <si>
    <t>登録日</t>
    <rPh sb="0" eb="2">
      <t>トウロク</t>
    </rPh>
    <rPh sb="2" eb="3">
      <t>ビ</t>
    </rPh>
    <phoneticPr fontId="1"/>
  </si>
  <si>
    <t>NO</t>
    <phoneticPr fontId="1"/>
  </si>
  <si>
    <t>取組名称</t>
    <rPh sb="0" eb="2">
      <t>トリクミ</t>
    </rPh>
    <rPh sb="2" eb="4">
      <t>メイショウ</t>
    </rPh>
    <phoneticPr fontId="1"/>
  </si>
  <si>
    <t>制度名</t>
  </si>
  <si>
    <t>富士市スタートアップ・サポーターズ</t>
  </si>
  <si>
    <t>富士市CNFプラットフォーム</t>
  </si>
  <si>
    <t>富士市空き家バンク協力事業者登録</t>
  </si>
  <si>
    <t>ふらりばサポータ―登録制度</t>
  </si>
  <si>
    <t>はぐくむFUJIオフィシャルサポーター認定制度</t>
  </si>
  <si>
    <t>ふじ子育てほっとステーション</t>
  </si>
  <si>
    <t>富士市移住定住応援団</t>
  </si>
  <si>
    <t>富士市ＳＤＧｓ未来都市応援団員登録制度</t>
  </si>
  <si>
    <t>男女共同参画事業所推進員</t>
  </si>
  <si>
    <t>消防団協力事業所表示制度</t>
  </si>
  <si>
    <t>富士市ユニバーサル就労推進事業認定協力企業</t>
  </si>
  <si>
    <t>ふじ職域健康リーダー設置推進事業</t>
  </si>
  <si>
    <t>ふじクリーンパートナー</t>
  </si>
  <si>
    <t>気候変動適応法に基づく指定暑熱避難施設に係る協定</t>
  </si>
  <si>
    <t>富士市ゼロカーボンシティの実現に向けたパートナーシップ協定</t>
  </si>
  <si>
    <t>環境アドバイザー</t>
  </si>
  <si>
    <t>生物多様性ふじサポーター</t>
  </si>
  <si>
    <t>古紙回収ボックス設置事業者</t>
  </si>
  <si>
    <t>制度番号</t>
  </si>
  <si>
    <t>S101</t>
  </si>
  <si>
    <t>S102</t>
  </si>
  <si>
    <t>S103</t>
  </si>
  <si>
    <t>S104</t>
  </si>
  <si>
    <t>S201</t>
  </si>
  <si>
    <t>S202</t>
  </si>
  <si>
    <t>S203</t>
  </si>
  <si>
    <t>S204</t>
  </si>
  <si>
    <t>S205</t>
  </si>
  <si>
    <t>S206</t>
  </si>
  <si>
    <t>S207</t>
  </si>
  <si>
    <t>S208</t>
  </si>
  <si>
    <t>S301</t>
  </si>
  <si>
    <t>S302</t>
  </si>
  <si>
    <t>S303</t>
  </si>
  <si>
    <t>S304</t>
  </si>
  <si>
    <t>S305</t>
  </si>
  <si>
    <t>S306</t>
  </si>
  <si>
    <t>取組概要</t>
    <rPh sb="0" eb="2">
      <t>トリクミ</t>
    </rPh>
    <rPh sb="2" eb="4">
      <t>ガイヨウ</t>
    </rPh>
    <phoneticPr fontId="1"/>
  </si>
  <si>
    <t>区分</t>
    <rPh sb="0" eb="2">
      <t>クブン</t>
    </rPh>
    <phoneticPr fontId="1"/>
  </si>
  <si>
    <t>ＳＤＧｓ推進企業ＫＰＩ達成取組</t>
    <rPh sb="4" eb="6">
      <t>スイシン</t>
    </rPh>
    <rPh sb="6" eb="8">
      <t>キギョウ</t>
    </rPh>
    <rPh sb="11" eb="13">
      <t>タッセイ</t>
    </rPh>
    <rPh sb="13" eb="15">
      <t>トリクミ</t>
    </rPh>
    <phoneticPr fontId="1"/>
  </si>
  <si>
    <t>その他の取組</t>
    <rPh sb="2" eb="3">
      <t>タ</t>
    </rPh>
    <rPh sb="4" eb="6">
      <t>トリクミ</t>
    </rPh>
    <phoneticPr fontId="1"/>
  </si>
  <si>
    <t>ＦＵＪＩ３Ｓプロジェクトエッグ</t>
  </si>
  <si>
    <t>ＦＵＪＩ３Ｓプロジェクトエッグ</t>
    <phoneticPr fontId="1"/>
  </si>
  <si>
    <t>説明</t>
    <rPh sb="0" eb="2">
      <t>セツメイ</t>
    </rPh>
    <phoneticPr fontId="1"/>
  </si>
  <si>
    <r>
      <t>以下の３つから選択してください。
〇</t>
    </r>
    <r>
      <rPr>
        <b/>
        <sz val="11"/>
        <color theme="1"/>
        <rFont val="游ゴシック"/>
        <family val="3"/>
        <charset val="128"/>
        <scheme val="minor"/>
      </rPr>
      <t>ＳＤＧｓ推進企業ＫＰＩ達成取組</t>
    </r>
    <r>
      <rPr>
        <sz val="11"/>
        <color theme="1"/>
        <rFont val="游ゴシック"/>
        <family val="2"/>
        <charset val="128"/>
        <scheme val="minor"/>
      </rPr>
      <t xml:space="preserve">
　ＫＰＩ達成に向けた取組結果など
〇</t>
    </r>
    <r>
      <rPr>
        <b/>
        <sz val="11"/>
        <color theme="1"/>
        <rFont val="游ゴシック"/>
        <family val="3"/>
        <charset val="128"/>
        <scheme val="minor"/>
      </rPr>
      <t>ＦＵＪＩ３Ｓプロジェクトエッグ</t>
    </r>
    <r>
      <rPr>
        <sz val="11"/>
        <color theme="1"/>
        <rFont val="游ゴシック"/>
        <family val="2"/>
        <charset val="128"/>
        <scheme val="minor"/>
      </rPr>
      <t xml:space="preserve">
　プロジェクトエッグ認定を得た活動報告
〇</t>
    </r>
    <r>
      <rPr>
        <b/>
        <sz val="11"/>
        <color theme="1"/>
        <rFont val="游ゴシック"/>
        <family val="3"/>
        <charset val="128"/>
        <scheme val="minor"/>
      </rPr>
      <t>その他の取組</t>
    </r>
    <r>
      <rPr>
        <sz val="11"/>
        <color theme="1"/>
        <rFont val="游ゴシック"/>
        <family val="2"/>
        <charset val="128"/>
        <scheme val="minor"/>
      </rPr>
      <t xml:space="preserve">
　上に当てはまらないが、取り組んだこと</t>
    </r>
    <rPh sb="0" eb="2">
      <t>イカ</t>
    </rPh>
    <rPh sb="7" eb="9">
      <t>センタク</t>
    </rPh>
    <rPh sb="38" eb="40">
      <t>タッセイ</t>
    </rPh>
    <rPh sb="41" eb="42">
      <t>ム</t>
    </rPh>
    <rPh sb="44" eb="46">
      <t>トリクミ</t>
    </rPh>
    <rPh sb="46" eb="48">
      <t>ケッカ</t>
    </rPh>
    <rPh sb="78" eb="80">
      <t>ニンテイ</t>
    </rPh>
    <rPh sb="81" eb="82">
      <t>エ</t>
    </rPh>
    <rPh sb="83" eb="85">
      <t>カツドウ</t>
    </rPh>
    <rPh sb="85" eb="87">
      <t>ホウコク</t>
    </rPh>
    <rPh sb="97" eb="98">
      <t>ウエ</t>
    </rPh>
    <rPh sb="99" eb="100">
      <t>ア</t>
    </rPh>
    <rPh sb="108" eb="109">
      <t>ト</t>
    </rPh>
    <rPh sb="110" eb="111">
      <t>ク</t>
    </rPh>
    <phoneticPr fontId="1"/>
  </si>
  <si>
    <t>取組を簡単に表したキャッチフレーズをつけてください。</t>
    <rPh sb="0" eb="2">
      <t>トリクミ</t>
    </rPh>
    <rPh sb="3" eb="5">
      <t>カンタン</t>
    </rPh>
    <rPh sb="6" eb="7">
      <t>アラワ</t>
    </rPh>
    <phoneticPr fontId="1"/>
  </si>
  <si>
    <t>経済</t>
    <rPh sb="0" eb="2">
      <t>ケイザイ</t>
    </rPh>
    <phoneticPr fontId="1"/>
  </si>
  <si>
    <t>社会</t>
    <rPh sb="0" eb="2">
      <t>シャカイ</t>
    </rPh>
    <phoneticPr fontId="1"/>
  </si>
  <si>
    <t>環境</t>
    <rPh sb="0" eb="2">
      <t>カンキョウ</t>
    </rPh>
    <phoneticPr fontId="1"/>
  </si>
  <si>
    <t>制度</t>
    <rPh sb="0" eb="2">
      <t>セイド</t>
    </rPh>
    <phoneticPr fontId="1"/>
  </si>
  <si>
    <t>経済、社会、環境の３分野のうち、取組が関係する分野を「〇」としてください。
複数選択も可です。
自社の経営改善につながるものなどは経済を選択ください。</t>
    <rPh sb="0" eb="2">
      <t>ケイザイ</t>
    </rPh>
    <rPh sb="3" eb="5">
      <t>シャカイ</t>
    </rPh>
    <rPh sb="6" eb="8">
      <t>カンキョウ</t>
    </rPh>
    <rPh sb="10" eb="12">
      <t>ブンヤ</t>
    </rPh>
    <rPh sb="16" eb="18">
      <t>トリクミ</t>
    </rPh>
    <rPh sb="19" eb="21">
      <t>カンケイ</t>
    </rPh>
    <rPh sb="23" eb="25">
      <t>ブンヤ</t>
    </rPh>
    <rPh sb="38" eb="40">
      <t>フクスウ</t>
    </rPh>
    <rPh sb="40" eb="42">
      <t>センタク</t>
    </rPh>
    <rPh sb="43" eb="44">
      <t>カ</t>
    </rPh>
    <rPh sb="48" eb="50">
      <t>ジシャ</t>
    </rPh>
    <rPh sb="51" eb="53">
      <t>ケイエイ</t>
    </rPh>
    <rPh sb="53" eb="55">
      <t>カイゼン</t>
    </rPh>
    <rPh sb="65" eb="67">
      <t>ケイザイ</t>
    </rPh>
    <rPh sb="68" eb="70">
      <t>センタク</t>
    </rPh>
    <phoneticPr fontId="1"/>
  </si>
  <si>
    <t>（任意）
市有制度のうち、その制度の内の活動の場合は、制度を選択してください。</t>
    <rPh sb="1" eb="3">
      <t>ニンイ</t>
    </rPh>
    <rPh sb="5" eb="7">
      <t>シユウ</t>
    </rPh>
    <rPh sb="7" eb="9">
      <t>セイド</t>
    </rPh>
    <rPh sb="15" eb="17">
      <t>セイド</t>
    </rPh>
    <rPh sb="18" eb="19">
      <t>ナイ</t>
    </rPh>
    <rPh sb="20" eb="22">
      <t>カツドウ</t>
    </rPh>
    <rPh sb="23" eb="25">
      <t>バアイ</t>
    </rPh>
    <rPh sb="27" eb="29">
      <t>セイド</t>
    </rPh>
    <rPh sb="30" eb="32">
      <t>センタク</t>
    </rPh>
    <phoneticPr fontId="1"/>
  </si>
  <si>
    <t>〇</t>
  </si>
  <si>
    <t>〇</t>
    <phoneticPr fontId="1"/>
  </si>
  <si>
    <t>女性マネージャー＋１プラン２０３０</t>
    <rPh sb="0" eb="2">
      <t>ジョセイ</t>
    </rPh>
    <phoneticPr fontId="1"/>
  </si>
  <si>
    <t>まちぐるＭｅ</t>
    <phoneticPr fontId="1"/>
  </si>
  <si>
    <t>令和４年度にＦＵＪＩ３Ｓプロジェクトエッグの認定を受けた。
パン屋などの食品ロス削減のため、コミュニティ活動に頑張る市民への応援として安価に販売するクローズドなグループを作り、まちづくり協議会、水防団、消防団、こども会などと展開してきた。
令和７年度は、店舗が〇店舗、参加者が〇団体〇〇人と拡大してきたが、さらに多くの店舗、参加者を得るため、ＬＩＮＥオープンチャットから専用アプリへの移行を調査検討し、「たべすけ」アプリの導入を廃棄物対策課へ提案した結果、令和８年度重点事業としてＳＤＧｓ推進本部会議の決定を受けた。</t>
    <rPh sb="0" eb="2">
      <t>レイワ</t>
    </rPh>
    <rPh sb="3" eb="5">
      <t>ネンド</t>
    </rPh>
    <rPh sb="22" eb="24">
      <t>ニンテイ</t>
    </rPh>
    <rPh sb="25" eb="26">
      <t>ウ</t>
    </rPh>
    <rPh sb="32" eb="33">
      <t>ヤ</t>
    </rPh>
    <rPh sb="36" eb="38">
      <t>ショクヒン</t>
    </rPh>
    <rPh sb="40" eb="42">
      <t>サクゲン</t>
    </rPh>
    <rPh sb="52" eb="54">
      <t>カツドウ</t>
    </rPh>
    <rPh sb="55" eb="57">
      <t>ガンバ</t>
    </rPh>
    <rPh sb="58" eb="60">
      <t>シミン</t>
    </rPh>
    <rPh sb="62" eb="64">
      <t>オウエン</t>
    </rPh>
    <rPh sb="67" eb="69">
      <t>アンカ</t>
    </rPh>
    <rPh sb="70" eb="72">
      <t>ハンバイ</t>
    </rPh>
    <rPh sb="85" eb="86">
      <t>ツク</t>
    </rPh>
    <rPh sb="93" eb="96">
      <t>キョウギカイ</t>
    </rPh>
    <rPh sb="97" eb="99">
      <t>スイボウ</t>
    </rPh>
    <rPh sb="99" eb="100">
      <t>ダン</t>
    </rPh>
    <rPh sb="101" eb="104">
      <t>ショウボウダン</t>
    </rPh>
    <rPh sb="108" eb="109">
      <t>カイ</t>
    </rPh>
    <rPh sb="112" eb="114">
      <t>テンカイ</t>
    </rPh>
    <rPh sb="120" eb="122">
      <t>レイワ</t>
    </rPh>
    <rPh sb="123" eb="125">
      <t>ネンド</t>
    </rPh>
    <rPh sb="127" eb="129">
      <t>テンポ</t>
    </rPh>
    <rPh sb="131" eb="133">
      <t>テンポ</t>
    </rPh>
    <rPh sb="134" eb="137">
      <t>サンカシャ</t>
    </rPh>
    <rPh sb="139" eb="141">
      <t>ダンタイ</t>
    </rPh>
    <rPh sb="143" eb="144">
      <t>ニン</t>
    </rPh>
    <rPh sb="145" eb="147">
      <t>カクダイ</t>
    </rPh>
    <rPh sb="156" eb="157">
      <t>オオ</t>
    </rPh>
    <rPh sb="159" eb="161">
      <t>テンポ</t>
    </rPh>
    <rPh sb="162" eb="165">
      <t>サンカシャ</t>
    </rPh>
    <rPh sb="166" eb="167">
      <t>エ</t>
    </rPh>
    <rPh sb="185" eb="187">
      <t>センヨウ</t>
    </rPh>
    <rPh sb="192" eb="194">
      <t>イコウ</t>
    </rPh>
    <rPh sb="195" eb="197">
      <t>チョウサ</t>
    </rPh>
    <rPh sb="197" eb="199">
      <t>ケントウ</t>
    </rPh>
    <rPh sb="211" eb="213">
      <t>ドウニュウ</t>
    </rPh>
    <rPh sb="214" eb="217">
      <t>ハイキブツ</t>
    </rPh>
    <rPh sb="217" eb="220">
      <t>タイサクカ</t>
    </rPh>
    <rPh sb="221" eb="223">
      <t>テイアン</t>
    </rPh>
    <rPh sb="225" eb="227">
      <t>ケッカ</t>
    </rPh>
    <rPh sb="228" eb="230">
      <t>レイワ</t>
    </rPh>
    <rPh sb="231" eb="233">
      <t>ネンド</t>
    </rPh>
    <rPh sb="233" eb="235">
      <t>ジュウテン</t>
    </rPh>
    <rPh sb="235" eb="237">
      <t>ジギョウ</t>
    </rPh>
    <rPh sb="244" eb="246">
      <t>スイシン</t>
    </rPh>
    <rPh sb="246" eb="248">
      <t>ホンブ</t>
    </rPh>
    <rPh sb="248" eb="250">
      <t>カイギ</t>
    </rPh>
    <rPh sb="251" eb="253">
      <t>ケッテイ</t>
    </rPh>
    <rPh sb="254" eb="255">
      <t>ウ</t>
    </rPh>
    <phoneticPr fontId="1"/>
  </si>
  <si>
    <t>ＳＤＧｓ活動を応援</t>
    <rPh sb="4" eb="6">
      <t>カツドウ</t>
    </rPh>
    <rPh sb="7" eb="9">
      <t>オウエン</t>
    </rPh>
    <phoneticPr fontId="1"/>
  </si>
  <si>
    <t>記入例１</t>
    <rPh sb="0" eb="2">
      <t>キニュウ</t>
    </rPh>
    <rPh sb="2" eb="3">
      <t>レイ</t>
    </rPh>
    <phoneticPr fontId="1"/>
  </si>
  <si>
    <t>記入例２</t>
    <rPh sb="0" eb="2">
      <t>キニュウ</t>
    </rPh>
    <rPh sb="2" eb="3">
      <t>レイ</t>
    </rPh>
    <phoneticPr fontId="1"/>
  </si>
  <si>
    <t>記入例３</t>
    <rPh sb="0" eb="2">
      <t>キニュウ</t>
    </rPh>
    <rPh sb="2" eb="3">
      <t>レイ</t>
    </rPh>
    <phoneticPr fontId="1"/>
  </si>
  <si>
    <t>記入例４</t>
    <rPh sb="0" eb="2">
      <t>キニュウ</t>
    </rPh>
    <rPh sb="2" eb="3">
      <t>レイ</t>
    </rPh>
    <phoneticPr fontId="1"/>
  </si>
  <si>
    <t>記入例５</t>
    <rPh sb="0" eb="2">
      <t>キニュウ</t>
    </rPh>
    <rPh sb="2" eb="3">
      <t>レイ</t>
    </rPh>
    <phoneticPr fontId="1"/>
  </si>
  <si>
    <t>記入例６</t>
    <rPh sb="0" eb="2">
      <t>キニュウ</t>
    </rPh>
    <rPh sb="2" eb="3">
      <t>レイ</t>
    </rPh>
    <phoneticPr fontId="1"/>
  </si>
  <si>
    <t>記入例７</t>
    <rPh sb="0" eb="2">
      <t>キニュウ</t>
    </rPh>
    <rPh sb="2" eb="3">
      <t>レイ</t>
    </rPh>
    <phoneticPr fontId="1"/>
  </si>
  <si>
    <t>記入例８</t>
    <rPh sb="0" eb="2">
      <t>キニュウ</t>
    </rPh>
    <rPh sb="2" eb="3">
      <t>レイ</t>
    </rPh>
    <phoneticPr fontId="1"/>
  </si>
  <si>
    <t>記入例９</t>
    <rPh sb="0" eb="2">
      <t>キニュウ</t>
    </rPh>
    <rPh sb="2" eb="3">
      <t>レイ</t>
    </rPh>
    <phoneticPr fontId="1"/>
  </si>
  <si>
    <t>記入例１０</t>
    <rPh sb="0" eb="2">
      <t>キニュウ</t>
    </rPh>
    <rPh sb="2" eb="3">
      <t>レイ</t>
    </rPh>
    <phoneticPr fontId="1"/>
  </si>
  <si>
    <t>記入例１１</t>
    <rPh sb="0" eb="2">
      <t>キニュウ</t>
    </rPh>
    <rPh sb="2" eb="3">
      <t>レイ</t>
    </rPh>
    <phoneticPr fontId="1"/>
  </si>
  <si>
    <t>参考にする記入例を選んでください</t>
    <rPh sb="0" eb="2">
      <t>サンコウ</t>
    </rPh>
    <rPh sb="5" eb="7">
      <t>キニュウ</t>
    </rPh>
    <rPh sb="7" eb="8">
      <t>レイ</t>
    </rPh>
    <rPh sb="9" eb="10">
      <t>エラ</t>
    </rPh>
    <phoneticPr fontId="1"/>
  </si>
  <si>
    <r>
      <t>各種記入例については、「（記入例）活動報告」シートをご覧ください。</t>
    </r>
    <r>
      <rPr>
        <sz val="11"/>
        <color rgb="FFFF0000"/>
        <rFont val="游ゴシック"/>
        <family val="3"/>
        <charset val="128"/>
        <scheme val="minor"/>
      </rPr>
      <t>　</t>
    </r>
    <r>
      <rPr>
        <u/>
        <sz val="11"/>
        <color rgb="FF0070C0"/>
        <rFont val="游ゴシック"/>
        <family val="3"/>
        <charset val="128"/>
        <scheme val="minor"/>
      </rPr>
      <t>＞＞ここをＣＬＩＣＫ＜＜</t>
    </r>
    <r>
      <rPr>
        <u/>
        <sz val="11"/>
        <color rgb="FFFF0000"/>
        <rFont val="游ゴシック"/>
        <family val="2"/>
        <charset val="128"/>
        <scheme val="minor"/>
      </rPr>
      <t xml:space="preserve">
参考にする記入例を選んだら</t>
    </r>
    <r>
      <rPr>
        <b/>
        <u/>
        <sz val="11"/>
        <color rgb="FFFF0000"/>
        <rFont val="游ゴシック"/>
        <family val="3"/>
        <charset val="128"/>
        <scheme val="minor"/>
      </rPr>
      <t>Ａ４セルで記入例を選ぶ</t>
    </r>
    <r>
      <rPr>
        <u/>
        <sz val="11"/>
        <color rgb="FFFF0000"/>
        <rFont val="游ゴシック"/>
        <family val="3"/>
        <charset val="128"/>
        <scheme val="minor"/>
      </rPr>
      <t>と表示されます。</t>
    </r>
    <rPh sb="0" eb="2">
      <t>カクシュ</t>
    </rPh>
    <rPh sb="2" eb="4">
      <t>キニュウ</t>
    </rPh>
    <rPh sb="4" eb="5">
      <t>レイ</t>
    </rPh>
    <rPh sb="13" eb="15">
      <t>キニュウ</t>
    </rPh>
    <rPh sb="15" eb="16">
      <t>レイ</t>
    </rPh>
    <rPh sb="17" eb="19">
      <t>カツドウ</t>
    </rPh>
    <rPh sb="19" eb="21">
      <t>ホウコク</t>
    </rPh>
    <rPh sb="27" eb="28">
      <t>ラン</t>
    </rPh>
    <rPh sb="47" eb="49">
      <t>サンコウ</t>
    </rPh>
    <rPh sb="52" eb="54">
      <t>キニュウ</t>
    </rPh>
    <rPh sb="54" eb="55">
      <t>レイ</t>
    </rPh>
    <rPh sb="56" eb="57">
      <t>エラ</t>
    </rPh>
    <rPh sb="65" eb="67">
      <t>キニュウ</t>
    </rPh>
    <rPh sb="67" eb="68">
      <t>レイ</t>
    </rPh>
    <rPh sb="69" eb="70">
      <t>エラ</t>
    </rPh>
    <rPh sb="72" eb="74">
      <t>ヒョウジ</t>
    </rPh>
    <phoneticPr fontId="1"/>
  </si>
  <si>
    <t>制度（※選択は任意）</t>
    <rPh sb="0" eb="2">
      <t>セイド</t>
    </rPh>
    <rPh sb="4" eb="6">
      <t>センタク</t>
    </rPh>
    <rPh sb="7" eb="9">
      <t>ニンイ</t>
    </rPh>
    <phoneticPr fontId="1"/>
  </si>
  <si>
    <t>自社では持続可能な発展をする企業を目指し、〇〇〇の増加を目標としている。
このような中、富士市のＳＤＧｓ未来都市実現に向け、取り組んでいる市民活動団体を支援した。
令和７年度は、クラウドファンディング型の支援を募集している「〇〇プロジェクト」「〇〇プロジェクト」「〇〇プロジェクト」に対し、合計〇〇円の支援を行うとともに、主催団体の〇〇と連携し、自社の紹介ブースを出したほか、共同で〇〇をおこなった。</t>
    <rPh sb="0" eb="2">
      <t>ジシャ</t>
    </rPh>
    <rPh sb="4" eb="6">
      <t>ジゾク</t>
    </rPh>
    <rPh sb="6" eb="8">
      <t>カノウ</t>
    </rPh>
    <rPh sb="9" eb="11">
      <t>ハッテン</t>
    </rPh>
    <rPh sb="14" eb="16">
      <t>キギョウ</t>
    </rPh>
    <rPh sb="17" eb="19">
      <t>メザ</t>
    </rPh>
    <rPh sb="25" eb="27">
      <t>ゾウカ</t>
    </rPh>
    <rPh sb="28" eb="30">
      <t>モクヒョウ</t>
    </rPh>
    <rPh sb="42" eb="43">
      <t>ナカ</t>
    </rPh>
    <rPh sb="44" eb="47">
      <t>フジシ</t>
    </rPh>
    <rPh sb="52" eb="54">
      <t>ミライ</t>
    </rPh>
    <rPh sb="54" eb="56">
      <t>トシ</t>
    </rPh>
    <rPh sb="56" eb="58">
      <t>ジツゲン</t>
    </rPh>
    <rPh sb="59" eb="60">
      <t>ム</t>
    </rPh>
    <rPh sb="62" eb="63">
      <t>ト</t>
    </rPh>
    <rPh sb="64" eb="65">
      <t>ク</t>
    </rPh>
    <rPh sb="69" eb="71">
      <t>シミン</t>
    </rPh>
    <rPh sb="71" eb="73">
      <t>カツドウ</t>
    </rPh>
    <rPh sb="73" eb="75">
      <t>ダンタイ</t>
    </rPh>
    <rPh sb="76" eb="78">
      <t>シエン</t>
    </rPh>
    <rPh sb="82" eb="84">
      <t>レイワ</t>
    </rPh>
    <rPh sb="85" eb="87">
      <t>ネンド</t>
    </rPh>
    <rPh sb="100" eb="101">
      <t>ガタ</t>
    </rPh>
    <rPh sb="102" eb="104">
      <t>シエン</t>
    </rPh>
    <rPh sb="105" eb="107">
      <t>ボシュウ</t>
    </rPh>
    <rPh sb="142" eb="143">
      <t>タイ</t>
    </rPh>
    <rPh sb="145" eb="147">
      <t>ゴウケイ</t>
    </rPh>
    <rPh sb="149" eb="150">
      <t>エン</t>
    </rPh>
    <rPh sb="151" eb="153">
      <t>シエン</t>
    </rPh>
    <rPh sb="154" eb="155">
      <t>オコナ</t>
    </rPh>
    <rPh sb="161" eb="163">
      <t>シュサイ</t>
    </rPh>
    <rPh sb="163" eb="165">
      <t>ダンタイ</t>
    </rPh>
    <rPh sb="169" eb="171">
      <t>レンケイ</t>
    </rPh>
    <rPh sb="173" eb="175">
      <t>ジシャ</t>
    </rPh>
    <rPh sb="176" eb="178">
      <t>ショウカイ</t>
    </rPh>
    <rPh sb="182" eb="183">
      <t>ダ</t>
    </rPh>
    <rPh sb="188" eb="190">
      <t>キョウドウ</t>
    </rPh>
    <phoneticPr fontId="1"/>
  </si>
  <si>
    <t>ＳＤＧｓ未来都市推進企業として、「２０３０年までに女性管理職を誕生させること」をＫＰＩに設定している。
このため、２０２４年までに管理職昇格基準を確立することを目的に取り組み、新たな管理職昇格から適用している。２０２５年は、将来の幹部候補として、自らに属する業務を一人で完結できる能力に達した女性職員を主任に昇格した。当該職員に必要な業務を分配し、研修を行うなど、管理職への適性を高めるとともに、他の職員についても昇格意欲を高めるため、引き続き取り組みを展開する。</t>
    <rPh sb="21" eb="22">
      <t>ネン</t>
    </rPh>
    <rPh sb="25" eb="27">
      <t>ジョセイ</t>
    </rPh>
    <rPh sb="27" eb="29">
      <t>カンリ</t>
    </rPh>
    <rPh sb="29" eb="30">
      <t>ショク</t>
    </rPh>
    <rPh sb="31" eb="33">
      <t>タンジョウ</t>
    </rPh>
    <rPh sb="44" eb="46">
      <t>セッテイ</t>
    </rPh>
    <rPh sb="61" eb="62">
      <t>ネン</t>
    </rPh>
    <rPh sb="65" eb="67">
      <t>カンリ</t>
    </rPh>
    <rPh sb="67" eb="68">
      <t>ショク</t>
    </rPh>
    <rPh sb="80" eb="82">
      <t>モクテキ</t>
    </rPh>
    <rPh sb="83" eb="84">
      <t>ト</t>
    </rPh>
    <rPh sb="85" eb="86">
      <t>ク</t>
    </rPh>
    <rPh sb="88" eb="89">
      <t>アラ</t>
    </rPh>
    <rPh sb="91" eb="93">
      <t>カンリ</t>
    </rPh>
    <rPh sb="93" eb="94">
      <t>ショク</t>
    </rPh>
    <rPh sb="94" eb="96">
      <t>ショウカク</t>
    </rPh>
    <rPh sb="98" eb="100">
      <t>テキヨウ</t>
    </rPh>
    <rPh sb="109" eb="110">
      <t>ネン</t>
    </rPh>
    <rPh sb="112" eb="114">
      <t>ショウライ</t>
    </rPh>
    <rPh sb="115" eb="117">
      <t>カンブ</t>
    </rPh>
    <rPh sb="117" eb="119">
      <t>コウホ</t>
    </rPh>
    <rPh sb="123" eb="124">
      <t>ミズカ</t>
    </rPh>
    <rPh sb="126" eb="127">
      <t>ゾク</t>
    </rPh>
    <rPh sb="129" eb="131">
      <t>ギョウム</t>
    </rPh>
    <rPh sb="132" eb="134">
      <t>ヒトリ</t>
    </rPh>
    <rPh sb="135" eb="137">
      <t>カンケツ</t>
    </rPh>
    <rPh sb="140" eb="142">
      <t>ノウリョク</t>
    </rPh>
    <rPh sb="143" eb="144">
      <t>タッ</t>
    </rPh>
    <rPh sb="146" eb="148">
      <t>ジョセイ</t>
    </rPh>
    <rPh sb="148" eb="150">
      <t>ショクイン</t>
    </rPh>
    <rPh sb="151" eb="153">
      <t>シュニン</t>
    </rPh>
    <rPh sb="154" eb="156">
      <t>ショウカク</t>
    </rPh>
    <rPh sb="159" eb="161">
      <t>トウガイ</t>
    </rPh>
    <rPh sb="161" eb="163">
      <t>ショクイン</t>
    </rPh>
    <rPh sb="164" eb="166">
      <t>ヒツヨウ</t>
    </rPh>
    <rPh sb="167" eb="169">
      <t>ギョウム</t>
    </rPh>
    <rPh sb="170" eb="172">
      <t>ブンパイ</t>
    </rPh>
    <rPh sb="174" eb="176">
      <t>ケンシュウ</t>
    </rPh>
    <rPh sb="177" eb="178">
      <t>オコナ</t>
    </rPh>
    <rPh sb="182" eb="184">
      <t>カンリ</t>
    </rPh>
    <rPh sb="184" eb="185">
      <t>ショク</t>
    </rPh>
    <rPh sb="187" eb="189">
      <t>テキセイ</t>
    </rPh>
    <rPh sb="190" eb="191">
      <t>タカ</t>
    </rPh>
    <rPh sb="198" eb="199">
      <t>タ</t>
    </rPh>
    <rPh sb="200" eb="202">
      <t>ショクイン</t>
    </rPh>
    <rPh sb="207" eb="209">
      <t>ショウカク</t>
    </rPh>
    <rPh sb="209" eb="211">
      <t>イヨク</t>
    </rPh>
    <rPh sb="212" eb="213">
      <t>タカ</t>
    </rPh>
    <rPh sb="218" eb="219">
      <t>ヒ</t>
    </rPh>
    <rPh sb="220" eb="221">
      <t>ツヅ</t>
    </rPh>
    <rPh sb="222" eb="223">
      <t>ト</t>
    </rPh>
    <rPh sb="224" eb="225">
      <t>ク</t>
    </rPh>
    <rPh sb="227" eb="229">
      <t>テンカイ</t>
    </rPh>
    <phoneticPr fontId="1"/>
  </si>
  <si>
    <r>
      <t xml:space="preserve">取組の目的、実施内容、力を入れた点、成果などを記述してください。
</t>
    </r>
    <r>
      <rPr>
        <b/>
        <sz val="11"/>
        <color theme="1"/>
        <rFont val="游ゴシック"/>
        <family val="3"/>
        <charset val="128"/>
        <scheme val="minor"/>
      </rPr>
      <t>【記入例をコピーする場合】</t>
    </r>
    <r>
      <rPr>
        <sz val="11"/>
        <color theme="1"/>
        <rFont val="游ゴシック"/>
        <family val="2"/>
        <charset val="128"/>
        <scheme val="minor"/>
      </rPr>
      <t>は、①記入例のセルを右クリックで選択、②コピーを左クリック、③コピー先のセルを右クリック、④貼り付けのオプションから「値」（クリップボードに123のアイコン）を左クリック　で貼り付けてください。
そのままショートカットキー等で貼り付けると関数が貼り付けられてエラー(#N/A)になります。そうなってしまった場合は、Ctrlキー＋Zキーで戻してください。</t>
    </r>
    <rPh sb="0" eb="2">
      <t>トリクミ</t>
    </rPh>
    <rPh sb="3" eb="5">
      <t>モクテキ</t>
    </rPh>
    <rPh sb="6" eb="8">
      <t>ジッシ</t>
    </rPh>
    <rPh sb="8" eb="10">
      <t>ナイヨウ</t>
    </rPh>
    <rPh sb="11" eb="12">
      <t>チカラ</t>
    </rPh>
    <rPh sb="13" eb="14">
      <t>イ</t>
    </rPh>
    <rPh sb="16" eb="17">
      <t>テン</t>
    </rPh>
    <rPh sb="18" eb="20">
      <t>セイカ</t>
    </rPh>
    <rPh sb="23" eb="25">
      <t>キジュツ</t>
    </rPh>
    <rPh sb="35" eb="37">
      <t>キニュウ</t>
    </rPh>
    <rPh sb="37" eb="38">
      <t>レイ</t>
    </rPh>
    <rPh sb="44" eb="46">
      <t>バアイ</t>
    </rPh>
    <rPh sb="50" eb="52">
      <t>キニュウ</t>
    </rPh>
    <rPh sb="52" eb="53">
      <t>レイ</t>
    </rPh>
    <rPh sb="57" eb="58">
      <t>ミギ</t>
    </rPh>
    <rPh sb="63" eb="65">
      <t>センタク</t>
    </rPh>
    <rPh sb="71" eb="72">
      <t>ヒダリ</t>
    </rPh>
    <rPh sb="81" eb="82">
      <t>サキ</t>
    </rPh>
    <rPh sb="86" eb="87">
      <t>ミギ</t>
    </rPh>
    <rPh sb="93" eb="94">
      <t>ハ</t>
    </rPh>
    <rPh sb="95" eb="96">
      <t>ツ</t>
    </rPh>
    <rPh sb="106" eb="107">
      <t>アタイ</t>
    </rPh>
    <rPh sb="127" eb="128">
      <t>ヒダリ</t>
    </rPh>
    <rPh sb="134" eb="135">
      <t>ハ</t>
    </rPh>
    <rPh sb="136" eb="137">
      <t>ツ</t>
    </rPh>
    <rPh sb="158" eb="159">
      <t>トウ</t>
    </rPh>
    <rPh sb="160" eb="161">
      <t>ハ</t>
    </rPh>
    <rPh sb="162" eb="163">
      <t>ツ</t>
    </rPh>
    <rPh sb="166" eb="168">
      <t>カンスウ</t>
    </rPh>
    <rPh sb="169" eb="170">
      <t>ハ</t>
    </rPh>
    <rPh sb="171" eb="172">
      <t>ツ</t>
    </rPh>
    <rPh sb="200" eb="202">
      <t>バアイ</t>
    </rPh>
    <rPh sb="215" eb="216">
      <t>モド</t>
    </rPh>
    <phoneticPr fontId="1"/>
  </si>
  <si>
    <t>NO</t>
  </si>
  <si>
    <t>年度</t>
    <rPh sb="0" eb="2">
      <t>ネンド</t>
    </rPh>
    <phoneticPr fontId="1"/>
  </si>
  <si>
    <t>回答番号</t>
  </si>
  <si>
    <t>三側面番号</t>
  </si>
  <si>
    <t>担当課</t>
  </si>
  <si>
    <t>株式会社清水銀行</t>
  </si>
  <si>
    <t>経済01</t>
  </si>
  <si>
    <t>産業支援課　地域産業支援センター</t>
  </si>
  <si>
    <t>環境01</t>
  </si>
  <si>
    <t>経済02</t>
  </si>
  <si>
    <t>産業政策課</t>
  </si>
  <si>
    <t>環境02</t>
  </si>
  <si>
    <t>経済03</t>
  </si>
  <si>
    <t>住宅政策課</t>
  </si>
  <si>
    <t>環境03</t>
  </si>
  <si>
    <t>経済04</t>
  </si>
  <si>
    <t>企画課</t>
  </si>
  <si>
    <t>環境04</t>
  </si>
  <si>
    <t>社会01</t>
  </si>
  <si>
    <t>こども未来課</t>
  </si>
  <si>
    <t>環境05</t>
  </si>
  <si>
    <t>社会02</t>
  </si>
  <si>
    <t>社会03</t>
  </si>
  <si>
    <t>シティプロモーション課　移住定住推進室</t>
  </si>
  <si>
    <t>社会04</t>
  </si>
  <si>
    <t>企画課　SDGｓ推進室</t>
  </si>
  <si>
    <t>社会05</t>
  </si>
  <si>
    <t>市民活躍・男女共同参画課</t>
  </si>
  <si>
    <t>社会06</t>
  </si>
  <si>
    <t>消防総務課</t>
  </si>
  <si>
    <t>社会07</t>
  </si>
  <si>
    <t>生活支援課</t>
  </si>
  <si>
    <t>社会08</t>
  </si>
  <si>
    <t>地域保健課</t>
  </si>
  <si>
    <t>環境総務課</t>
  </si>
  <si>
    <t>保健医療課</t>
  </si>
  <si>
    <t>環境保全課</t>
  </si>
  <si>
    <t>環境06</t>
  </si>
  <si>
    <t>廃棄物対策課</t>
  </si>
  <si>
    <t>登録状況</t>
    <rPh sb="0" eb="2">
      <t>トウロク</t>
    </rPh>
    <rPh sb="2" eb="4">
      <t>ジョウキョウ</t>
    </rPh>
    <phoneticPr fontId="1"/>
  </si>
  <si>
    <t>三側面</t>
    <rPh sb="0" eb="1">
      <t>サン</t>
    </rPh>
    <rPh sb="1" eb="3">
      <t>ソクメン</t>
    </rPh>
    <phoneticPr fontId="1"/>
  </si>
  <si>
    <t>状況</t>
    <rPh sb="0" eb="2">
      <t>ジョウキョウ</t>
    </rPh>
    <phoneticPr fontId="1"/>
  </si>
  <si>
    <t>制度登録数</t>
    <rPh sb="0" eb="5">
      <t>セイドトウロクスウ</t>
    </rPh>
    <phoneticPr fontId="1"/>
  </si>
  <si>
    <t>申請日</t>
    <rPh sb="0" eb="2">
      <t>シンセイ</t>
    </rPh>
    <phoneticPr fontId="1"/>
  </si>
  <si>
    <t>記入例</t>
    <rPh sb="0" eb="2">
      <t>キニュウ</t>
    </rPh>
    <rPh sb="2" eb="3">
      <t>レイ</t>
    </rPh>
    <phoneticPr fontId="1"/>
  </si>
  <si>
    <t>株式会社〇〇〇〇</t>
    <rPh sb="0" eb="4">
      <t>カブシキガイシャ</t>
    </rPh>
    <phoneticPr fontId="1"/>
  </si>
  <si>
    <t>申請法人・団体名を記入してください</t>
    <rPh sb="0" eb="2">
      <t>シンセイ</t>
    </rPh>
    <rPh sb="2" eb="4">
      <t>ホウジン</t>
    </rPh>
    <rPh sb="5" eb="7">
      <t>ダンタイ</t>
    </rPh>
    <rPh sb="7" eb="8">
      <t>メイ</t>
    </rPh>
    <rPh sb="9" eb="11">
      <t>キニュウ</t>
    </rPh>
    <phoneticPr fontId="1"/>
  </si>
  <si>
    <t>年度を半角数字で入力して下さい。</t>
    <rPh sb="0" eb="2">
      <t>ネンド</t>
    </rPh>
    <rPh sb="3" eb="5">
      <t>ハンカク</t>
    </rPh>
    <rPh sb="5" eb="7">
      <t>スウジ</t>
    </rPh>
    <rPh sb="8" eb="10">
      <t>ニュウリョク</t>
    </rPh>
    <rPh sb="12" eb="13">
      <t>クダ</t>
    </rPh>
    <phoneticPr fontId="1"/>
  </si>
  <si>
    <t xml:space="preserve">取組が持続可能な地域づくりに向けてどのような効果があるか、何に向けて力を入れているかを記入して下さい。
</t>
    <rPh sb="0" eb="2">
      <t>トリクミ</t>
    </rPh>
    <rPh sb="3" eb="5">
      <t>ジゾク</t>
    </rPh>
    <rPh sb="5" eb="7">
      <t>カノウ</t>
    </rPh>
    <rPh sb="8" eb="10">
      <t>チイキ</t>
    </rPh>
    <rPh sb="14" eb="15">
      <t>ム</t>
    </rPh>
    <rPh sb="22" eb="24">
      <t>コウカ</t>
    </rPh>
    <rPh sb="29" eb="30">
      <t>ナニ</t>
    </rPh>
    <rPh sb="31" eb="32">
      <t>ム</t>
    </rPh>
    <rPh sb="34" eb="35">
      <t>チカラ</t>
    </rPh>
    <rPh sb="36" eb="37">
      <t>イ</t>
    </rPh>
    <rPh sb="43" eb="45">
      <t>キニュウ</t>
    </rPh>
    <rPh sb="47" eb="48">
      <t>クダ</t>
    </rPh>
    <phoneticPr fontId="1"/>
  </si>
  <si>
    <t>持続可能な地域づくりに向けて自社が最も力を入れている取組ですが、CSRや経営指標など既に管理している活動とすることをお勧めします。</t>
    <rPh sb="0" eb="2">
      <t>ジゾク</t>
    </rPh>
    <rPh sb="2" eb="4">
      <t>カノウ</t>
    </rPh>
    <rPh sb="5" eb="7">
      <t>チイキ</t>
    </rPh>
    <rPh sb="11" eb="12">
      <t>ム</t>
    </rPh>
    <rPh sb="14" eb="16">
      <t>ジシャ</t>
    </rPh>
    <rPh sb="17" eb="18">
      <t>モット</t>
    </rPh>
    <rPh sb="19" eb="20">
      <t>チカラ</t>
    </rPh>
    <rPh sb="21" eb="22">
      <t>イ</t>
    </rPh>
    <rPh sb="26" eb="28">
      <t>トリクミ</t>
    </rPh>
    <rPh sb="36" eb="38">
      <t>ケイエイ</t>
    </rPh>
    <rPh sb="38" eb="40">
      <t>シヒョウ</t>
    </rPh>
    <rPh sb="42" eb="43">
      <t>スデ</t>
    </rPh>
    <rPh sb="44" eb="46">
      <t>カンリ</t>
    </rPh>
    <rPh sb="50" eb="52">
      <t>カツドウ</t>
    </rPh>
    <rPh sb="59" eb="60">
      <t>スス</t>
    </rPh>
    <phoneticPr fontId="1"/>
  </si>
  <si>
    <t>環境配慮サービスの販売比率を高める</t>
    <rPh sb="0" eb="2">
      <t>カンキョウ</t>
    </rPh>
    <rPh sb="2" eb="4">
      <t>ハイリョ</t>
    </rPh>
    <rPh sb="9" eb="11">
      <t>ハンバイ</t>
    </rPh>
    <rPh sb="11" eb="13">
      <t>ヒリツ</t>
    </rPh>
    <rPh sb="14" eb="15">
      <t>タカ</t>
    </rPh>
    <phoneticPr fontId="1"/>
  </si>
  <si>
    <t>KPIの単位を記入してください。</t>
    <rPh sb="4" eb="6">
      <t>タンイ</t>
    </rPh>
    <rPh sb="7" eb="9">
      <t>キニュウ</t>
    </rPh>
    <phoneticPr fontId="1"/>
  </si>
  <si>
    <t>％</t>
    <phoneticPr fontId="1"/>
  </si>
  <si>
    <t>取組の開始年度です。CSRや経営指標で過去から使っている指標の場合、開始した年度ですが、本申請年を設定しても問題ありません。</t>
    <rPh sb="0" eb="2">
      <t>トリクミ</t>
    </rPh>
    <rPh sb="3" eb="5">
      <t>カイシ</t>
    </rPh>
    <rPh sb="5" eb="7">
      <t>ネンド</t>
    </rPh>
    <rPh sb="14" eb="16">
      <t>ケイエイ</t>
    </rPh>
    <rPh sb="16" eb="18">
      <t>シヒョウ</t>
    </rPh>
    <rPh sb="19" eb="21">
      <t>カコ</t>
    </rPh>
    <rPh sb="23" eb="24">
      <t>ツカ</t>
    </rPh>
    <rPh sb="28" eb="30">
      <t>シヒョウ</t>
    </rPh>
    <rPh sb="31" eb="33">
      <t>バアイ</t>
    </rPh>
    <rPh sb="34" eb="36">
      <t>カイシ</t>
    </rPh>
    <rPh sb="38" eb="40">
      <t>ネンド</t>
    </rPh>
    <rPh sb="44" eb="45">
      <t>ホン</t>
    </rPh>
    <rPh sb="45" eb="47">
      <t>シンセイ</t>
    </rPh>
    <rPh sb="47" eb="48">
      <t>ネン</t>
    </rPh>
    <rPh sb="49" eb="51">
      <t>セッテイ</t>
    </rPh>
    <rPh sb="54" eb="56">
      <t>モンダイ</t>
    </rPh>
    <phoneticPr fontId="1"/>
  </si>
  <si>
    <t>25.0</t>
    <phoneticPr fontId="1"/>
  </si>
  <si>
    <t>取組開始年の実績を入れてください。本申請に併せて初めて取り組む場合は「0」、そうでない場合は前年の実績を記入してください。</t>
    <rPh sb="0" eb="2">
      <t>トリクミ</t>
    </rPh>
    <rPh sb="2" eb="4">
      <t>カイシ</t>
    </rPh>
    <rPh sb="4" eb="5">
      <t>ネン</t>
    </rPh>
    <rPh sb="6" eb="8">
      <t>ジッセキ</t>
    </rPh>
    <rPh sb="9" eb="10">
      <t>イ</t>
    </rPh>
    <rPh sb="17" eb="18">
      <t>ホン</t>
    </rPh>
    <rPh sb="18" eb="20">
      <t>シンセイ</t>
    </rPh>
    <rPh sb="21" eb="22">
      <t>アワ</t>
    </rPh>
    <rPh sb="24" eb="25">
      <t>ハジ</t>
    </rPh>
    <rPh sb="27" eb="28">
      <t>ト</t>
    </rPh>
    <rPh sb="29" eb="30">
      <t>ク</t>
    </rPh>
    <rPh sb="31" eb="33">
      <t>バアイ</t>
    </rPh>
    <rPh sb="43" eb="45">
      <t>バアイ</t>
    </rPh>
    <rPh sb="46" eb="48">
      <t>ゼンネン</t>
    </rPh>
    <rPh sb="49" eb="51">
      <t>ジッセキ</t>
    </rPh>
    <rPh sb="52" eb="54">
      <t>キニュウ</t>
    </rPh>
    <phoneticPr fontId="1"/>
  </si>
  <si>
    <t>原則としてSDGｓ目標年の「2030」としてください。中期経営計画など他で用いている場合は、その目標年でも問題ありません。</t>
    <rPh sb="0" eb="2">
      <t>ゲンソク</t>
    </rPh>
    <rPh sb="9" eb="11">
      <t>モクヒョウ</t>
    </rPh>
    <rPh sb="11" eb="12">
      <t>ネン</t>
    </rPh>
    <rPh sb="27" eb="29">
      <t>チュウキ</t>
    </rPh>
    <rPh sb="29" eb="31">
      <t>ケイエイ</t>
    </rPh>
    <rPh sb="31" eb="33">
      <t>ケイカク</t>
    </rPh>
    <rPh sb="35" eb="36">
      <t>タ</t>
    </rPh>
    <rPh sb="37" eb="38">
      <t>モチ</t>
    </rPh>
    <rPh sb="42" eb="44">
      <t>バアイ</t>
    </rPh>
    <rPh sb="48" eb="50">
      <t>モクヒョウ</t>
    </rPh>
    <rPh sb="50" eb="51">
      <t>ネン</t>
    </rPh>
    <rPh sb="53" eb="55">
      <t>モンダイ</t>
    </rPh>
    <phoneticPr fontId="1"/>
  </si>
  <si>
    <t>目標年での目標値を記入してください。</t>
    <rPh sb="0" eb="2">
      <t>モクヒョウ</t>
    </rPh>
    <rPh sb="2" eb="3">
      <t>ネン</t>
    </rPh>
    <rPh sb="5" eb="8">
      <t>モクヒョウチ</t>
    </rPh>
    <rPh sb="9" eb="11">
      <t>キニュウ</t>
    </rPh>
    <phoneticPr fontId="1"/>
  </si>
  <si>
    <t>環境配慮型サービスは、従前に比較して、環境への負荷が低いだけではなく、利便性や快適性なども向上する。しかしながら提供価格が高くなることから、販売比率は10%程度にとどまっている。
このため、サービスを説明する販売員の教育、顧客の負担を下げるサブスクリプションサービスの導入、提供価格の低減などを統合的に取り組み、魅力的な商品展開、その魅力を伝える販売員により、販売比率を高めることで、環境への負荷を低減し、持続可能な地域及び経営を実現する。</t>
    <rPh sb="0" eb="2">
      <t>カンキョウ</t>
    </rPh>
    <rPh sb="2" eb="5">
      <t>ハイリョガタ</t>
    </rPh>
    <rPh sb="11" eb="13">
      <t>ジュウゼン</t>
    </rPh>
    <rPh sb="14" eb="16">
      <t>ヒカク</t>
    </rPh>
    <rPh sb="19" eb="21">
      <t>カンキョウ</t>
    </rPh>
    <rPh sb="23" eb="25">
      <t>フカ</t>
    </rPh>
    <rPh sb="26" eb="27">
      <t>ヒク</t>
    </rPh>
    <rPh sb="35" eb="38">
      <t>リベンセイ</t>
    </rPh>
    <rPh sb="39" eb="42">
      <t>カイテキセイ</t>
    </rPh>
    <rPh sb="45" eb="47">
      <t>コウジョウ</t>
    </rPh>
    <rPh sb="56" eb="58">
      <t>テイキョウ</t>
    </rPh>
    <rPh sb="58" eb="60">
      <t>カカク</t>
    </rPh>
    <rPh sb="61" eb="62">
      <t>タカ</t>
    </rPh>
    <rPh sb="70" eb="72">
      <t>ハンバイ</t>
    </rPh>
    <rPh sb="72" eb="74">
      <t>ヒリツ</t>
    </rPh>
    <rPh sb="78" eb="80">
      <t>テイド</t>
    </rPh>
    <rPh sb="100" eb="102">
      <t>セツメイ</t>
    </rPh>
    <rPh sb="104" eb="107">
      <t>ハンバイイン</t>
    </rPh>
    <rPh sb="108" eb="110">
      <t>キョウイク</t>
    </rPh>
    <rPh sb="111" eb="113">
      <t>コキャク</t>
    </rPh>
    <rPh sb="114" eb="116">
      <t>フタン</t>
    </rPh>
    <rPh sb="117" eb="118">
      <t>サ</t>
    </rPh>
    <rPh sb="134" eb="136">
      <t>ドウニュウ</t>
    </rPh>
    <rPh sb="137" eb="139">
      <t>テイキョウ</t>
    </rPh>
    <rPh sb="139" eb="141">
      <t>カカク</t>
    </rPh>
    <rPh sb="142" eb="144">
      <t>テイゲン</t>
    </rPh>
    <rPh sb="147" eb="150">
      <t>トウゴウテキ</t>
    </rPh>
    <rPh sb="151" eb="152">
      <t>ト</t>
    </rPh>
    <rPh sb="153" eb="154">
      <t>ク</t>
    </rPh>
    <rPh sb="156" eb="159">
      <t>ミリョクテキ</t>
    </rPh>
    <rPh sb="160" eb="162">
      <t>ショウヒン</t>
    </rPh>
    <rPh sb="162" eb="164">
      <t>テンカイ</t>
    </rPh>
    <rPh sb="167" eb="169">
      <t>ミリョク</t>
    </rPh>
    <rPh sb="170" eb="171">
      <t>ツタ</t>
    </rPh>
    <rPh sb="173" eb="176">
      <t>ハンバイイン</t>
    </rPh>
    <rPh sb="180" eb="182">
      <t>ハンバイ</t>
    </rPh>
    <rPh sb="182" eb="184">
      <t>ヒリツ</t>
    </rPh>
    <rPh sb="185" eb="186">
      <t>タカ</t>
    </rPh>
    <rPh sb="192" eb="194">
      <t>カンキョウ</t>
    </rPh>
    <rPh sb="196" eb="198">
      <t>フカ</t>
    </rPh>
    <rPh sb="199" eb="201">
      <t>テイゲン</t>
    </rPh>
    <rPh sb="203" eb="205">
      <t>ジゾク</t>
    </rPh>
    <rPh sb="205" eb="207">
      <t>カノウ</t>
    </rPh>
    <rPh sb="208" eb="210">
      <t>チイキ</t>
    </rPh>
    <rPh sb="210" eb="211">
      <t>オヨ</t>
    </rPh>
    <rPh sb="212" eb="214">
      <t>ケイエイ</t>
    </rPh>
    <rPh sb="215" eb="217">
      <t>ジツゲン</t>
    </rPh>
    <phoneticPr fontId="1"/>
  </si>
  <si>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</si>
  <si>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</si>
  <si>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</si>
  <si>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</si>
  <si>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</si>
  <si>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</si>
  <si>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</si>
  <si>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</si>
  <si>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</si>
  <si>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</si>
  <si>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</si>
  <si>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学術研究，専門・技術サービス業</t>
  </si>
  <si>
    <t>宿泊業，飲食サービス業</t>
  </si>
  <si>
    <t>生活関連サービス業，娯楽業</t>
  </si>
  <si>
    <t>教育，学習支援業</t>
  </si>
  <si>
    <t>医療，福祉</t>
  </si>
  <si>
    <t>複合サービス事業</t>
  </si>
  <si>
    <t>サービス業（他に分類されないもの）</t>
  </si>
  <si>
    <t>法人・団体名</t>
    <rPh sb="0" eb="2">
      <t>ホウジン</t>
    </rPh>
    <phoneticPr fontId="1"/>
  </si>
  <si>
    <t>リストから選択してください。</t>
    <rPh sb="5" eb="7">
      <t>センタク</t>
    </rPh>
    <phoneticPr fontId="1"/>
  </si>
  <si>
    <t>半角数字で入力してください。</t>
    <rPh sb="0" eb="2">
      <t>ハンカク</t>
    </rPh>
    <rPh sb="2" eb="4">
      <t>スウジ</t>
    </rPh>
    <rPh sb="5" eb="7">
      <t>ニュウリョク</t>
    </rPh>
    <phoneticPr fontId="1"/>
  </si>
  <si>
    <t>送付先住所</t>
    <rPh sb="0" eb="3">
      <t>ソウフサキ</t>
    </rPh>
    <rPh sb="3" eb="5">
      <t>ジュウショ</t>
    </rPh>
    <phoneticPr fontId="1"/>
  </si>
  <si>
    <t>本件の担当者様の所属する部署等の住所を入力して下さい。</t>
    <rPh sb="0" eb="2">
      <t>ホンケン</t>
    </rPh>
    <rPh sb="3" eb="6">
      <t>タントウシャ</t>
    </rPh>
    <rPh sb="6" eb="7">
      <t>サマ</t>
    </rPh>
    <rPh sb="8" eb="10">
      <t>ショゾク</t>
    </rPh>
    <rPh sb="12" eb="14">
      <t>ブショ</t>
    </rPh>
    <rPh sb="14" eb="15">
      <t>トウ</t>
    </rPh>
    <rPh sb="16" eb="18">
      <t>ジュウショ</t>
    </rPh>
    <rPh sb="19" eb="21">
      <t>ニュウリョク</t>
    </rPh>
    <rPh sb="23" eb="24">
      <t>クダ</t>
    </rPh>
    <phoneticPr fontId="1"/>
  </si>
  <si>
    <t>本件の担当者様の所属する部署等の郵便番号を入力して下さい。</t>
    <rPh sb="0" eb="2">
      <t>ホンケン</t>
    </rPh>
    <rPh sb="3" eb="6">
      <t>タントウシャ</t>
    </rPh>
    <rPh sb="6" eb="7">
      <t>サマ</t>
    </rPh>
    <rPh sb="8" eb="10">
      <t>ショゾク</t>
    </rPh>
    <rPh sb="12" eb="14">
      <t>ブショ</t>
    </rPh>
    <rPh sb="14" eb="15">
      <t>トウ</t>
    </rPh>
    <rPh sb="16" eb="18">
      <t>ユウビン</t>
    </rPh>
    <rPh sb="18" eb="20">
      <t>バンゴウ</t>
    </rPh>
    <rPh sb="21" eb="23">
      <t>ニュウリョク</t>
    </rPh>
    <rPh sb="25" eb="26">
      <t>クダ</t>
    </rPh>
    <phoneticPr fontId="1"/>
  </si>
  <si>
    <t>担当者様のお名前を記入して下さい。</t>
    <rPh sb="0" eb="3">
      <t>タントウシャ</t>
    </rPh>
    <rPh sb="3" eb="4">
      <t>サマ</t>
    </rPh>
    <rPh sb="6" eb="8">
      <t>ナマエ</t>
    </rPh>
    <rPh sb="9" eb="11">
      <t>キニュウ</t>
    </rPh>
    <rPh sb="13" eb="14">
      <t>クダ</t>
    </rPh>
    <phoneticPr fontId="1"/>
  </si>
  <si>
    <t>担当者様のお名前のふりがなを記入して下さい。</t>
    <rPh sb="0" eb="3">
      <t>タントウシャ</t>
    </rPh>
    <rPh sb="3" eb="4">
      <t>サマ</t>
    </rPh>
    <rPh sb="6" eb="8">
      <t>ナマエ</t>
    </rPh>
    <rPh sb="14" eb="16">
      <t>キニュウ</t>
    </rPh>
    <rPh sb="18" eb="19">
      <t>クダ</t>
    </rPh>
    <phoneticPr fontId="1"/>
  </si>
  <si>
    <t>担当者様の部署・肩書等を記入して下さい。</t>
    <rPh sb="0" eb="3">
      <t>タントウシャ</t>
    </rPh>
    <rPh sb="3" eb="4">
      <t>サマ</t>
    </rPh>
    <rPh sb="5" eb="7">
      <t>ブショ</t>
    </rPh>
    <rPh sb="8" eb="10">
      <t>カタガキ</t>
    </rPh>
    <rPh sb="10" eb="11">
      <t>トウ</t>
    </rPh>
    <rPh sb="12" eb="14">
      <t>キニュウ</t>
    </rPh>
    <rPh sb="16" eb="17">
      <t>クダ</t>
    </rPh>
    <phoneticPr fontId="1"/>
  </si>
  <si>
    <t>正式な法人名・団体名を入力してください。</t>
    <rPh sb="0" eb="2">
      <t>セイシキ</t>
    </rPh>
    <rPh sb="3" eb="5">
      <t>ホウジン</t>
    </rPh>
    <rPh sb="5" eb="6">
      <t>メイ</t>
    </rPh>
    <rPh sb="7" eb="9">
      <t>ダンタイ</t>
    </rPh>
    <rPh sb="9" eb="10">
      <t>メイ</t>
    </rPh>
    <rPh sb="11" eb="13">
      <t>ニュウリョク</t>
    </rPh>
    <phoneticPr fontId="1"/>
  </si>
  <si>
    <t>法人番号がない場合（個人事業主・任意団体等）の場合は、0000000000000（１３桁）として入力してください。
自社の法人番号を調べる場合は　https://www.houjin-bangou.nta.go.jp/　で調べてください。</t>
    <phoneticPr fontId="1"/>
  </si>
  <si>
    <t>（任意）郵送先に住所以外（ビル名称＋階数　等）の指定が必要な時に入力してください。</t>
    <rPh sb="4" eb="6">
      <t>ユウソウ</t>
    </rPh>
    <rPh sb="6" eb="7">
      <t>サキ</t>
    </rPh>
    <rPh sb="8" eb="10">
      <t>ジュウショ</t>
    </rPh>
    <rPh sb="10" eb="12">
      <t>イガイ</t>
    </rPh>
    <rPh sb="15" eb="17">
      <t>メイショウ</t>
    </rPh>
    <rPh sb="18" eb="20">
      <t>カイスウ</t>
    </rPh>
    <rPh sb="21" eb="22">
      <t>トウ</t>
    </rPh>
    <rPh sb="24" eb="26">
      <t>シテイ</t>
    </rPh>
    <rPh sb="27" eb="29">
      <t>ヒツヨウ</t>
    </rPh>
    <rPh sb="30" eb="31">
      <t>トキ</t>
    </rPh>
    <rPh sb="32" eb="34">
      <t>ニュウリョク</t>
    </rPh>
    <phoneticPr fontId="1"/>
  </si>
  <si>
    <t>（任意）会社のブランド名など、他の呼び方が使われており、公表名を変える場合はこちらへ入力ください。
　（正式名称）富士コミュニティエフエム株式会社　→　（愛称）ラジオエフ</t>
    <rPh sb="1" eb="3">
      <t>ニンイ</t>
    </rPh>
    <rPh sb="4" eb="6">
      <t>カイシャ</t>
    </rPh>
    <rPh sb="11" eb="12">
      <t>メイ</t>
    </rPh>
    <rPh sb="15" eb="16">
      <t>タ</t>
    </rPh>
    <rPh sb="17" eb="18">
      <t>ヨ</t>
    </rPh>
    <rPh sb="19" eb="20">
      <t>カタ</t>
    </rPh>
    <rPh sb="21" eb="22">
      <t>ツカ</t>
    </rPh>
    <rPh sb="28" eb="30">
      <t>コウヒョウ</t>
    </rPh>
    <rPh sb="30" eb="31">
      <t>メイ</t>
    </rPh>
    <rPh sb="32" eb="33">
      <t>カ</t>
    </rPh>
    <rPh sb="35" eb="37">
      <t>バアイ</t>
    </rPh>
    <rPh sb="42" eb="44">
      <t>ニュウリョク</t>
    </rPh>
    <rPh sb="52" eb="54">
      <t>セイシキ</t>
    </rPh>
    <rPh sb="54" eb="56">
      <t>メイショウ</t>
    </rPh>
    <rPh sb="57" eb="59">
      <t>フジ</t>
    </rPh>
    <rPh sb="69" eb="73">
      <t>カブシキガイシャ</t>
    </rPh>
    <rPh sb="77" eb="79">
      <t>アイショウ</t>
    </rPh>
    <phoneticPr fontId="1"/>
  </si>
  <si>
    <t>0000-00-0000　でも　0000000000　でも問題ありません。</t>
    <rPh sb="29" eb="31">
      <t>モンダイ</t>
    </rPh>
    <phoneticPr fontId="1"/>
  </si>
  <si>
    <t>本社・本店の所在地を記入してください。</t>
    <rPh sb="0" eb="2">
      <t>ホンシャ</t>
    </rPh>
    <rPh sb="3" eb="5">
      <t>ホンテン</t>
    </rPh>
    <rPh sb="6" eb="9">
      <t>ショザイチ</t>
    </rPh>
    <rPh sb="10" eb="12">
      <t>キニュウ</t>
    </rPh>
    <phoneticPr fontId="1"/>
  </si>
  <si>
    <t>人事異動等で不通になることがあるため、所属などで利用するアドレスとしてください。チェック用に個人メールアドレスを追加することは問題ありません。
※メールアドレスを２つ以上設定するときは、半角のカンマ（,)でつないでください。例： abc@aaa.jp,def@aaa.jp</t>
    <rPh sb="0" eb="2">
      <t>ジンジ</t>
    </rPh>
    <rPh sb="2" eb="4">
      <t>イドウ</t>
    </rPh>
    <rPh sb="4" eb="5">
      <t>トウ</t>
    </rPh>
    <rPh sb="6" eb="8">
      <t>フツウ</t>
    </rPh>
    <rPh sb="19" eb="21">
      <t>ショゾク</t>
    </rPh>
    <rPh sb="24" eb="26">
      <t>リヨウ</t>
    </rPh>
    <rPh sb="46" eb="48">
      <t>コジン</t>
    </rPh>
    <rPh sb="56" eb="58">
      <t>ツイカ</t>
    </rPh>
    <rPh sb="63" eb="65">
      <t>モンダイ</t>
    </rPh>
    <rPh sb="83" eb="85">
      <t>イジョウ</t>
    </rPh>
    <rPh sb="85" eb="87">
      <t>セッテイ</t>
    </rPh>
    <rPh sb="93" eb="95">
      <t>ハンカク</t>
    </rPh>
    <rPh sb="112" eb="113">
      <t>レイ</t>
    </rPh>
    <phoneticPr fontId="1"/>
  </si>
  <si>
    <t>代表者の方の肩書（代表取締役　代表取締役社長　理事長等）を記入してください。特に肩書がないときは「代表」としてください。</t>
    <rPh sb="0" eb="3">
      <t>ダイヒョウシャ</t>
    </rPh>
    <rPh sb="4" eb="5">
      <t>カタ</t>
    </rPh>
    <rPh sb="6" eb="8">
      <t>カタガキ</t>
    </rPh>
    <rPh sb="9" eb="11">
      <t>ダイヒョウ</t>
    </rPh>
    <rPh sb="11" eb="14">
      <t>トリシマリヤク</t>
    </rPh>
    <rPh sb="15" eb="17">
      <t>ダイヒョウ</t>
    </rPh>
    <rPh sb="17" eb="20">
      <t>トリシマリヤク</t>
    </rPh>
    <rPh sb="20" eb="22">
      <t>シャチョウ</t>
    </rPh>
    <rPh sb="23" eb="26">
      <t>リジチョウ</t>
    </rPh>
    <rPh sb="26" eb="27">
      <t>トウ</t>
    </rPh>
    <rPh sb="29" eb="31">
      <t>キニュウ</t>
    </rPh>
    <rPh sb="38" eb="39">
      <t>トク</t>
    </rPh>
    <rPh sb="40" eb="42">
      <t>カタガキ</t>
    </rPh>
    <rPh sb="49" eb="51">
      <t>ダイヒョウ</t>
    </rPh>
    <phoneticPr fontId="1"/>
  </si>
  <si>
    <t>代表者の方のお名前を記入ください。</t>
    <rPh sb="0" eb="3">
      <t>ダイヒョウシャ</t>
    </rPh>
    <rPh sb="4" eb="5">
      <t>カタ</t>
    </rPh>
    <rPh sb="7" eb="9">
      <t>ナマエ</t>
    </rPh>
    <rPh sb="10" eb="12">
      <t>キニュウ</t>
    </rPh>
    <phoneticPr fontId="1"/>
  </si>
  <si>
    <t>代表者の方のお名前のふりがなを記入ください。</t>
    <rPh sb="0" eb="3">
      <t>ダイヒョウシャ</t>
    </rPh>
    <rPh sb="4" eb="5">
      <t>カタ</t>
    </rPh>
    <rPh sb="7" eb="9">
      <t>ナマエ</t>
    </rPh>
    <rPh sb="15" eb="17">
      <t>キニュウ</t>
    </rPh>
    <phoneticPr fontId="1"/>
  </si>
  <si>
    <t xml:space="preserve">
【参考リンク】
ＳＤＧｓポータルサイト
登録企業の一覧
https://sdgs.fujicity.jp/supportprogram/organization</t>
    <rPh sb="2" eb="4">
      <t>サンコウ</t>
    </rPh>
    <rPh sb="21" eb="23">
      <t>トウロク</t>
    </rPh>
    <rPh sb="23" eb="25">
      <t>キギョウ</t>
    </rPh>
    <rPh sb="26" eb="28">
      <t>イチラン</t>
    </rPh>
    <phoneticPr fontId="1"/>
  </si>
  <si>
    <t>SDGｓ
推進方針
100文字
から
600文字</t>
    <rPh sb="5" eb="7">
      <t>スイシン</t>
    </rPh>
    <rPh sb="7" eb="9">
      <t>ホウシン</t>
    </rPh>
    <rPh sb="14" eb="16">
      <t>モジ</t>
    </rPh>
    <rPh sb="23" eb="25">
      <t>モジ</t>
    </rPh>
    <phoneticPr fontId="1"/>
  </si>
  <si>
    <t>WEB公開
会社紹介
100文字
から
600文字</t>
    <rPh sb="3" eb="5">
      <t>コウカイ</t>
    </rPh>
    <rPh sb="6" eb="8">
      <t>カイシャ</t>
    </rPh>
    <rPh sb="8" eb="10">
      <t>ショウカイ</t>
    </rPh>
    <phoneticPr fontId="1"/>
  </si>
  <si>
    <t>法人番号検索サイト
https://www.houjin-bangou.nta.go.jp/</t>
    <rPh sb="0" eb="2">
      <t>ホウジン</t>
    </rPh>
    <rPh sb="2" eb="4">
      <t>バンゴウ</t>
    </rPh>
    <rPh sb="4" eb="6">
      <t>ケンサク</t>
    </rPh>
    <phoneticPr fontId="1"/>
  </si>
  <si>
    <t>記入上の注意</t>
    <rPh sb="0" eb="2">
      <t>キニュウ</t>
    </rPh>
    <rPh sb="2" eb="3">
      <t>ジョウ</t>
    </rPh>
    <rPh sb="4" eb="6">
      <t>チュウイ</t>
    </rPh>
    <phoneticPr fontId="1"/>
  </si>
  <si>
    <t>推進方針</t>
    <phoneticPr fontId="1"/>
  </si>
  <si>
    <t>会社紹介</t>
    <rPh sb="0" eb="2">
      <t>カイシャ</t>
    </rPh>
    <rPh sb="2" eb="4">
      <t>ショウカイ</t>
    </rPh>
    <phoneticPr fontId="1"/>
  </si>
  <si>
    <t>必須</t>
    <rPh sb="0" eb="2">
      <t>ヒッス</t>
    </rPh>
    <phoneticPr fontId="1"/>
  </si>
  <si>
    <t>任意</t>
    <rPh sb="0" eb="2">
      <t>ニンイ</t>
    </rPh>
    <phoneticPr fontId="1"/>
  </si>
  <si>
    <t>通称・屋号</t>
    <rPh sb="3" eb="5">
      <t>ヤゴウ</t>
    </rPh>
    <phoneticPr fontId="1"/>
  </si>
  <si>
    <t>貴社の地域とともに持続的に発展するための方針を、100－600文字で記入してください。
Ａ段階選定後、ＷＥＢにて公開いたします。
他社の方針は、富士市ＳＤＧｓポータルサイトからご覧ください。
【記入例】
　株式会社富士市商会は、デジタル技術の発展による豊かで快適な社会に向け、地域の人々の課題をデジタル技術によって解決していきます。
　このため、我々が持つナレッジを活かし、デジタル技術が広く社会に受け入れられるよう、デジタル教育を他主体とも連携し積極的に推進するとともに、イノベーションを生み出すため、社員のモチベーションを高めます。</t>
    <rPh sb="0" eb="2">
      <t>キシャ</t>
    </rPh>
    <rPh sb="3" eb="5">
      <t>チイキ</t>
    </rPh>
    <rPh sb="9" eb="12">
      <t>ジゾクテキ</t>
    </rPh>
    <rPh sb="13" eb="15">
      <t>ハッテン</t>
    </rPh>
    <rPh sb="20" eb="22">
      <t>ホウシン</t>
    </rPh>
    <rPh sb="31" eb="33">
      <t>モジ</t>
    </rPh>
    <rPh sb="34" eb="36">
      <t>キニュウ</t>
    </rPh>
    <rPh sb="45" eb="47">
      <t>ダンカイ</t>
    </rPh>
    <rPh sb="47" eb="49">
      <t>センテイ</t>
    </rPh>
    <rPh sb="49" eb="50">
      <t>ゴ</t>
    </rPh>
    <rPh sb="56" eb="58">
      <t>コウカイ</t>
    </rPh>
    <rPh sb="65" eb="67">
      <t>タシャ</t>
    </rPh>
    <rPh sb="68" eb="70">
      <t>ホウシン</t>
    </rPh>
    <rPh sb="72" eb="75">
      <t>フジシ</t>
    </rPh>
    <rPh sb="89" eb="90">
      <t>ラン</t>
    </rPh>
    <rPh sb="98" eb="100">
      <t>キニュウ</t>
    </rPh>
    <rPh sb="100" eb="101">
      <t>レイ</t>
    </rPh>
    <phoneticPr fontId="1"/>
  </si>
  <si>
    <t>貴社の紹介文を100－600文字で記入して下さい。Ａ段階選定後、ＷＥＢにて公開いたします。
他社の記載を参考にするには、ＳＤＧｓポータルサイトの登録企業の一覧をご覧ください。
【記入例】
　雄大な富士山と美しく豊かな駿河湾に抱かれた本市は、官民が協力して公害を克服し、産業都市として発展を遂げてきました。このような歴史を持ち、また今後も持続可能な都市として発展していくため、経済、社会及び環境の三側面における持続可能な開発を統合的取組として推進するSDGsに取り組むことを、2019年4月に表明し、2020年7月にＳＤＧｓ未来都市として選定されました。</t>
    <rPh sb="0" eb="2">
      <t>キシャ</t>
    </rPh>
    <rPh sb="3" eb="5">
      <t>ショウカイ</t>
    </rPh>
    <rPh sb="5" eb="6">
      <t>ブン</t>
    </rPh>
    <rPh sb="17" eb="19">
      <t>キニュウ</t>
    </rPh>
    <rPh sb="21" eb="22">
      <t>クダ</t>
    </rPh>
    <rPh sb="37" eb="39">
      <t>コウカイ</t>
    </rPh>
    <rPh sb="46" eb="48">
      <t>タシャ</t>
    </rPh>
    <rPh sb="49" eb="51">
      <t>キサイ</t>
    </rPh>
    <rPh sb="52" eb="54">
      <t>サンコウ</t>
    </rPh>
    <rPh sb="72" eb="74">
      <t>トウロク</t>
    </rPh>
    <rPh sb="74" eb="76">
      <t>キギョウ</t>
    </rPh>
    <rPh sb="77" eb="79">
      <t>イチラン</t>
    </rPh>
    <rPh sb="81" eb="82">
      <t>ラン</t>
    </rPh>
    <rPh sb="90" eb="92">
      <t>キニュウ</t>
    </rPh>
    <rPh sb="92" eb="93">
      <t>レイ</t>
    </rPh>
    <phoneticPr fontId="1"/>
  </si>
  <si>
    <t>開始年の
実績値</t>
    <rPh sb="0" eb="2">
      <t>カイシ</t>
    </rPh>
    <rPh sb="2" eb="3">
      <t>ネン</t>
    </rPh>
    <rPh sb="5" eb="7">
      <t>ジッセキ</t>
    </rPh>
    <rPh sb="7" eb="8">
      <t>チ</t>
    </rPh>
    <phoneticPr fontId="1"/>
  </si>
  <si>
    <t>目標年の
目標値</t>
    <rPh sb="0" eb="2">
      <t>モクヒョウ</t>
    </rPh>
    <rPh sb="2" eb="3">
      <t>ネン</t>
    </rPh>
    <rPh sb="5" eb="8">
      <t>モクヒョウチ</t>
    </rPh>
    <phoneticPr fontId="1"/>
  </si>
  <si>
    <t>取組を集計する年度の開始月を半角数字で入力してください。（自治体の場合、年度は4月1日から3月31日までのため、「4」となります。）</t>
    <rPh sb="0" eb="2">
      <t>トリクミ</t>
    </rPh>
    <rPh sb="3" eb="5">
      <t>シュウケイ</t>
    </rPh>
    <rPh sb="7" eb="9">
      <t>ネンド</t>
    </rPh>
    <rPh sb="10" eb="12">
      <t>カイシ</t>
    </rPh>
    <rPh sb="12" eb="13">
      <t>ツキ</t>
    </rPh>
    <rPh sb="14" eb="16">
      <t>ハンカク</t>
    </rPh>
    <rPh sb="16" eb="18">
      <t>スウジ</t>
    </rPh>
    <rPh sb="19" eb="21">
      <t>ニュウリョク</t>
    </rPh>
    <rPh sb="29" eb="32">
      <t>ジチタイ</t>
    </rPh>
    <rPh sb="33" eb="35">
      <t>バアイ</t>
    </rPh>
    <rPh sb="36" eb="38">
      <t>ネンド</t>
    </rPh>
    <rPh sb="40" eb="41">
      <t>ガツ</t>
    </rPh>
    <rPh sb="42" eb="43">
      <t>ニチ</t>
    </rPh>
    <rPh sb="46" eb="47">
      <t>ガツ</t>
    </rPh>
    <rPh sb="49" eb="50">
      <t>ニチ</t>
    </rPh>
    <phoneticPr fontId="1"/>
  </si>
  <si>
    <t>テスト環境
 ChatGPT 5.1-chat（有料）
 ChatGPT（無料・ログインなし）
 Gemini</t>
    <rPh sb="3" eb="5">
      <t>カンキョウ</t>
    </rPh>
    <rPh sb="24" eb="26">
      <t>ユウリョウ</t>
    </rPh>
    <rPh sb="37" eb="39">
      <t>ムリョウ</t>
    </rPh>
    <phoneticPr fontId="1"/>
  </si>
  <si>
    <t>←　使うプロンプト文のセルで右クリックして「コピー」して、ＡＩ（chat-GPT 、 GEMINIなど）に指示してください。</t>
    <rPh sb="2" eb="3">
      <t>ツカ</t>
    </rPh>
    <rPh sb="9" eb="10">
      <t>ブン</t>
    </rPh>
    <rPh sb="14" eb="15">
      <t>ミギ</t>
    </rPh>
    <rPh sb="53" eb="55">
      <t>シジ</t>
    </rPh>
    <phoneticPr fontId="1"/>
  </si>
  <si>
    <t>SDGｓ推進方針・KPI作成支援AIプロンプト</t>
    <rPh sb="12" eb="14">
      <t>サクセイ</t>
    </rPh>
    <rPh sb="14" eb="16">
      <t>シエン</t>
    </rPh>
    <phoneticPr fontId="1"/>
  </si>
  <si>
    <t>あなたは利用者と一問ずつ対話しながら、富士市SDGs推進企業等登録制度に沿ったSDGs推進方針（Vision Mission Value 社会貢献活動）と2030年KPI（取組名と目的効果）を作成します。途中では文章を出さず、最後にまとめて一度だけ出力します。
富士市制度に沿うため、方針は必ず以下の構造で作成します。
1 Vision 将来のあるべき姿
2 Mission 組織としての使命や役割
3 Value 本業の強みを生かした具体的な指針
4 社会貢献活動 本業以外での間接的な貢献
適切ではないSDGs方針を避けるため、本業を中心とした内容とし、社会貢献活動だけを方針にしないこと。
地域課題の提示に際しては、富士市SDGsポータルサイトや総合計画等の行政課題を参考に、業種や強みに応じて五つ抽出し、理由を付して提示します。
進行ルール
質問は必ず一つずつ行います。
例示は最初に回答された業種に合わせて自動調整します。
回答内容をすべて内部に保持し、方針やKPIは最終出力まで表示しません。
方針文は希望キーワード、文調、文字数を反映して作成します。
質問フロー
1 事業内容の質問。業種に合わせた例示を提示する。
2 組織の強みの質問。業種に合わせた例示を提示する。
3 組織が地域で担う役割の質問。Missionの基礎となる。
4 組織が目指す未来像 Vision の質問。
5 本業で生かす知識 技術 経験の質問。Valueの基礎。
6 社会貢献活動の質問。
7 地域課題の例を五つ提示し、選択または入力してもらう。
8 取り組み案を五つ提示し、選択または入力してもらう。
9 文章の条件を質問。キーワード 文調 文字数。
10 SDGs推進方針文を内部で作成する（ここでは出力しない）。
11 KPI候補を五つ提示し、選択してもらう。
12 選ばれたKPIの取組名（50字以内）と目的と効果（約200字）を内部で作成する（ここでは出力しない）。
最終出力（手順13）
最後に一度だけ以下三点をまとめて出力します。
なお、ＳＤＧｓ推進方針は箇条書きと文章版の両方を出力すること。
1 SDGs推進方針（100から600字 Vision Mission Value 社会貢献活動の順）
2 KPI取組（50字以内）
3 KPIの目的と効果（約200字）</t>
    <rPh sb="881" eb="883">
      <t>スイシン</t>
    </rPh>
    <rPh sb="883" eb="885">
      <t>ホウシン</t>
    </rPh>
    <rPh sb="886" eb="889">
      <t>カジョウガ</t>
    </rPh>
    <rPh sb="891" eb="893">
      <t>ブンショウ</t>
    </rPh>
    <rPh sb="893" eb="894">
      <t>バン</t>
    </rPh>
    <rPh sb="895" eb="897">
      <t>リョウホウ</t>
    </rPh>
    <rPh sb="898" eb="900">
      <t>シュツリョク</t>
    </rPh>
    <phoneticPr fontId="1"/>
  </si>
  <si>
    <t>B10</t>
    <phoneticPr fontId="1"/>
  </si>
  <si>
    <t>ＫＰＩ</t>
    <phoneticPr fontId="1"/>
  </si>
  <si>
    <t>環境配慮サービスの販売比率</t>
    <phoneticPr fontId="1"/>
  </si>
  <si>
    <t>取組に合致する指標を入力して下さい。</t>
    <rPh sb="0" eb="2">
      <t>トリクミ</t>
    </rPh>
    <rPh sb="3" eb="5">
      <t>ガッチ</t>
    </rPh>
    <rPh sb="7" eb="9">
      <t>シヒョウ</t>
    </rPh>
    <rPh sb="10" eb="12">
      <t>ニュウリョク</t>
    </rPh>
    <rPh sb="14" eb="15">
      <t>クダ</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</si>
</sst>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quot;月&quot;"/>
    <numFmt numFmtId="177" formatCode="#&quot;年&quot;"/>
    <numFmt numFmtId="178" formatCode="0_ "/>
  </numFmts>
  <fonts count="15">
    <font>
      <sz val="11"/>
      <color theme="1"/>
      <name val="游ゴシック"/>
      <family val="2"/>
      <charset val="128"/>
      <scheme val="minor"/>
    </font>
    <font>
      <sz val="6"/>
      <name val="游ゴシック"/>
      <family val="2"/>
      <charset val="128"/>
      <scheme val="minor"/>
    </font>
    <font>
      <sz val="10"/>
      <color theme="1"/>
      <name val="游ゴシック"/>
      <family val="2"/>
      <charset val="128"/>
      <scheme val="minor"/>
    </font>
    <font>
      <sz val="10"/>
      <color theme="1"/>
      <name val="游ゴシック"/>
      <family val="3"/>
      <charset val="128"/>
      <scheme val="minor"/>
    </font>
    <font>
      <sz val="11"/>
      <name val="游ゴシック"/>
      <family val="2"/>
      <charset val="128"/>
      <scheme val="minor"/>
    </font>
    <font>
      <sz val="11"/>
      <name val="游ゴシック"/>
      <family val="3"/>
      <charset val="128"/>
      <scheme val="minor"/>
    </font>
    <font>
      <b/>
      <sz val="11"/>
      <color theme="1"/>
      <name val="游ゴシック"/>
      <family val="3"/>
      <charset val="128"/>
      <scheme val="minor"/>
    </font>
    <font>
      <sz val="11"/>
      <color theme="1"/>
      <name val="游ゴシック"/>
      <family val="3"/>
      <charset val="128"/>
      <scheme val="minor"/>
    </font>
    <font>
      <u/>
      <sz val="11"/>
      <color theme="10"/>
      <name val="游ゴシック"/>
      <family val="2"/>
      <charset val="128"/>
      <scheme val="minor"/>
    </font>
    <font>
      <b/>
      <sz val="11"/>
      <color rgb="FFFF0000"/>
      <name val="游ゴシック"/>
      <family val="3"/>
      <charset val="128"/>
      <scheme val="minor"/>
    </font>
    <font>
      <u/>
      <sz val="11"/>
      <color rgb="FFFF0000"/>
      <name val="游ゴシック"/>
      <family val="2"/>
      <charset val="128"/>
      <scheme val="minor"/>
    </font>
    <font>
      <b/>
      <u/>
      <sz val="11"/>
      <color rgb="FFFF0000"/>
      <name val="游ゴシック"/>
      <family val="3"/>
      <charset val="128"/>
      <scheme val="minor"/>
    </font>
    <font>
      <u/>
      <sz val="11"/>
      <color rgb="FFFF0000"/>
      <name val="游ゴシック"/>
      <family val="3"/>
      <charset val="128"/>
      <scheme val="minor"/>
    </font>
    <font>
      <u/>
      <sz val="11"/>
      <color rgb="FF0070C0"/>
      <name val="游ゴシック"/>
      <family val="3"/>
      <charset val="128"/>
      <scheme val="minor"/>
    </font>
    <font>
      <sz val="11"/>
      <color rgb="FFFF0000"/>
      <name val="游ゴシック"/>
      <family val="3"/>
      <charset val="128"/>
      <scheme val="minor"/>
    </font>
  </fonts>
  <fills count="9">
    <fill>
      <patternFill patternType="none"/>
    </fill>
    <fill>
      <patternFill patternType="gray125"/>
    </fill>
    <fill>
      <patternFill patternType="solid">
        <fgColor theme="0" tint="-0.14999847407452621"/>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rgb="FFFFF9E7"/>
        <bgColor indexed="64"/>
      </patternFill>
    </fill>
    <fill>
      <patternFill patternType="solid">
        <fgColor rgb="FFFFE1E1"/>
        <bgColor indexed="64"/>
      </patternFill>
    </fill>
    <fill>
      <patternFill patternType="solid">
        <fgColor theme="0" tint="-0.249977111117893"/>
        <bgColor indexed="64"/>
      </patternFill>
    </fill>
  </fills>
  <borders count="55">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style="medium">
        <color indexed="64"/>
      </top>
      <bottom style="medium">
        <color indexed="64"/>
      </bottom>
      <diagonal/>
    </border>
    <border>
      <left style="thin">
        <color indexed="64"/>
      </left>
      <right/>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medium">
        <color indexed="64"/>
      </top>
      <bottom style="medium">
        <color indexed="64"/>
      </bottom>
      <diagonal/>
    </border>
    <border>
      <left/>
      <right style="thin">
        <color indexed="64"/>
      </right>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medium">
        <color indexed="64"/>
      </right>
      <top style="thin">
        <color indexed="64"/>
      </top>
      <bottom/>
      <diagonal/>
    </border>
    <border>
      <left style="medium">
        <color rgb="FFFF0000"/>
      </left>
      <right style="medium">
        <color rgb="FFFF0000"/>
      </right>
      <top style="medium">
        <color rgb="FFFF0000"/>
      </top>
      <bottom style="medium">
        <color rgb="FFFF0000"/>
      </bottom>
      <diagonal/>
    </border>
    <border>
      <left style="medium">
        <color indexed="64"/>
      </left>
      <right style="thin">
        <color indexed="64"/>
      </right>
      <top style="medium">
        <color indexed="64"/>
      </top>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diagonal/>
    </border>
  </borders>
  <cellStyleXfs count="2">
    <xf numFmtId="0" fontId="0" fillId="0" borderId="0">
      <alignment vertical="center"/>
    </xf>
    <xf numFmtId="0" fontId="8" fillId="0" borderId="0" applyNumberFormat="0" applyFill="0" applyBorder="0" applyAlignment="0" applyProtection="0">
      <alignment vertical="center"/>
    </xf>
  </cellStyleXfs>
  <cellXfs count="139">
    <xf numFmtId="0" fontId="0" fillId="0" borderId="0" xfId="0">
      <alignment vertical="center"/>
    </xf>
    <xf numFmtId="0" fontId="0" fillId="2" borderId="1" xfId="0" applyFill="1" applyBorder="1" applyAlignment="1">
      <alignment horizontal="center" vertical="center"/>
    </xf>
    <xf numFmtId="0" fontId="0" fillId="3" borderId="1" xfId="0" applyFill="1" applyBorder="1" applyAlignment="1">
      <alignment horizontal="center" vertical="center" wrapText="1"/>
    </xf>
    <xf numFmtId="49" fontId="0" fillId="3" borderId="1" xfId="0" applyNumberFormat="1" applyFill="1" applyBorder="1" applyAlignment="1">
      <alignment vertical="center" wrapText="1"/>
    </xf>
    <xf numFmtId="176" fontId="0" fillId="3" borderId="1" xfId="0" applyNumberFormat="1" applyFill="1" applyBorder="1" applyAlignment="1">
      <alignment horizontal="center" vertical="center" wrapText="1"/>
    </xf>
    <xf numFmtId="49" fontId="0" fillId="3" borderId="1" xfId="0" applyNumberFormat="1" applyFill="1" applyBorder="1" applyAlignment="1">
      <alignment horizontal="center" vertical="center" wrapText="1"/>
    </xf>
    <xf numFmtId="177" fontId="0" fillId="3" borderId="1" xfId="0" applyNumberFormat="1" applyFill="1" applyBorder="1" applyAlignment="1">
      <alignment horizontal="center" vertical="center" wrapText="1"/>
    </xf>
    <xf numFmtId="0" fontId="0" fillId="0" borderId="0" xfId="0" applyAlignment="1">
      <alignment vertical="center" wrapText="1"/>
    </xf>
    <xf numFmtId="0" fontId="2" fillId="2" borderId="1" xfId="0" applyFont="1" applyFill="1" applyBorder="1" applyAlignment="1">
      <alignment horizontal="center" vertical="center" wrapText="1"/>
    </xf>
    <xf numFmtId="0" fontId="0" fillId="0" borderId="1" xfId="0" applyBorder="1" applyAlignment="1">
      <alignment horizontal="center" vertical="center"/>
    </xf>
    <xf numFmtId="49" fontId="0" fillId="3" borderId="1" xfId="0" applyNumberFormat="1" applyFill="1" applyBorder="1" applyAlignment="1">
      <alignment horizontal="center" vertical="center"/>
    </xf>
    <xf numFmtId="49" fontId="3" fillId="3" borderId="1" xfId="0" applyNumberFormat="1" applyFont="1" applyFill="1" applyBorder="1" applyAlignment="1">
      <alignment vertical="center" wrapText="1"/>
    </xf>
    <xf numFmtId="0" fontId="0" fillId="0" borderId="0" xfId="0" applyAlignment="1">
      <alignment horizontal="center" vertical="center"/>
    </xf>
    <xf numFmtId="0" fontId="3" fillId="0" borderId="0" xfId="0" applyFont="1" applyAlignment="1">
      <alignment vertical="center" wrapText="1"/>
    </xf>
    <xf numFmtId="49" fontId="0" fillId="0" borderId="0" xfId="0" applyNumberFormat="1">
      <alignment vertical="center"/>
    </xf>
    <xf numFmtId="0" fontId="0" fillId="0" borderId="0" xfId="0" applyNumberFormat="1">
      <alignment vertical="center"/>
    </xf>
    <xf numFmtId="14" fontId="0" fillId="0" borderId="0" xfId="0" applyNumberFormat="1">
      <alignment vertical="center"/>
    </xf>
    <xf numFmtId="0" fontId="0" fillId="3" borderId="7" xfId="0" applyFill="1" applyBorder="1" applyAlignment="1">
      <alignment vertical="center" wrapText="1"/>
    </xf>
    <xf numFmtId="0" fontId="0" fillId="3" borderId="16" xfId="0" applyFill="1" applyBorder="1" applyAlignment="1">
      <alignment vertical="center" wrapText="1"/>
    </xf>
    <xf numFmtId="0" fontId="0" fillId="3" borderId="2" xfId="0" applyFill="1" applyBorder="1" applyAlignment="1">
      <alignment vertical="center" wrapText="1"/>
    </xf>
    <xf numFmtId="0" fontId="0" fillId="3" borderId="1" xfId="0" applyFill="1" applyBorder="1" applyAlignment="1">
      <alignment vertical="center" wrapText="1"/>
    </xf>
    <xf numFmtId="0" fontId="0" fillId="3" borderId="17" xfId="0" applyFill="1" applyBorder="1" applyAlignment="1">
      <alignment vertical="center" wrapText="1"/>
    </xf>
    <xf numFmtId="0" fontId="0" fillId="3" borderId="3" xfId="0" applyFill="1" applyBorder="1" applyAlignment="1">
      <alignment vertical="center" wrapText="1"/>
    </xf>
    <xf numFmtId="0" fontId="0" fillId="3" borderId="8" xfId="0" applyFill="1" applyBorder="1" applyAlignment="1">
      <alignment vertical="center" wrapText="1"/>
    </xf>
    <xf numFmtId="0" fontId="0" fillId="3" borderId="18" xfId="0" applyFill="1" applyBorder="1" applyAlignment="1">
      <alignment vertical="center" wrapText="1"/>
    </xf>
    <xf numFmtId="0" fontId="0" fillId="3" borderId="5" xfId="0" applyFill="1" applyBorder="1" applyAlignment="1">
      <alignment vertical="center" wrapText="1"/>
    </xf>
    <xf numFmtId="0" fontId="0" fillId="3" borderId="21" xfId="0" applyFill="1" applyBorder="1" applyAlignment="1">
      <alignment horizontal="center" vertical="center"/>
    </xf>
    <xf numFmtId="0" fontId="0" fillId="3" borderId="22" xfId="0" applyFill="1" applyBorder="1" applyAlignment="1">
      <alignment horizontal="center" vertical="center"/>
    </xf>
    <xf numFmtId="0" fontId="0" fillId="3" borderId="23" xfId="0" applyFill="1" applyBorder="1" applyAlignment="1">
      <alignment horizontal="center" vertical="center"/>
    </xf>
    <xf numFmtId="0" fontId="0" fillId="5" borderId="19" xfId="0" applyFill="1" applyBorder="1" applyAlignment="1">
      <alignment vertical="center" wrapText="1"/>
    </xf>
    <xf numFmtId="0" fontId="0" fillId="5" borderId="10" xfId="0" applyFill="1" applyBorder="1" applyAlignment="1">
      <alignment vertical="center" wrapText="1"/>
    </xf>
    <xf numFmtId="0" fontId="4" fillId="2" borderId="9" xfId="0" applyFont="1" applyFill="1" applyBorder="1" applyAlignment="1">
      <alignment horizontal="center" vertical="center"/>
    </xf>
    <xf numFmtId="0" fontId="4" fillId="2" borderId="1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14" xfId="0" applyFont="1" applyFill="1" applyBorder="1" applyAlignment="1">
      <alignment horizontal="center" vertical="center"/>
    </xf>
    <xf numFmtId="0" fontId="5" fillId="2" borderId="9" xfId="0" applyFont="1" applyFill="1" applyBorder="1" applyAlignment="1">
      <alignment horizontal="center" vertical="center"/>
    </xf>
    <xf numFmtId="0" fontId="0" fillId="5" borderId="26" xfId="0" applyFill="1" applyBorder="1" applyAlignment="1">
      <alignment vertical="center" wrapText="1"/>
    </xf>
    <xf numFmtId="0" fontId="0" fillId="2" borderId="25" xfId="0" applyFill="1" applyBorder="1" applyAlignment="1">
      <alignment horizontal="center" vertical="center" wrapText="1"/>
    </xf>
    <xf numFmtId="0" fontId="0" fillId="3" borderId="31" xfId="0" applyFill="1" applyBorder="1" applyAlignment="1">
      <alignment vertical="center" wrapText="1"/>
    </xf>
    <xf numFmtId="0" fontId="0" fillId="3" borderId="26" xfId="0" applyFill="1" applyBorder="1" applyAlignment="1">
      <alignment vertical="center" wrapText="1"/>
    </xf>
    <xf numFmtId="0" fontId="0" fillId="3" borderId="27" xfId="0" applyFill="1" applyBorder="1" applyAlignment="1">
      <alignment vertical="center" wrapText="1"/>
    </xf>
    <xf numFmtId="0" fontId="0" fillId="4" borderId="1" xfId="0" applyFill="1" applyBorder="1">
      <alignment vertical="center"/>
    </xf>
    <xf numFmtId="0" fontId="0" fillId="4" borderId="1" xfId="0" applyFill="1" applyBorder="1" applyAlignment="1">
      <alignment vertical="center" wrapText="1"/>
    </xf>
    <xf numFmtId="0" fontId="0" fillId="4" borderId="4" xfId="0" applyFill="1" applyBorder="1" applyAlignment="1">
      <alignment vertical="center" wrapText="1"/>
    </xf>
    <xf numFmtId="0" fontId="0" fillId="4" borderId="8" xfId="0" applyFill="1" applyBorder="1">
      <alignment vertical="center"/>
    </xf>
    <xf numFmtId="0" fontId="0" fillId="4" borderId="6" xfId="0" applyFill="1" applyBorder="1" applyAlignment="1">
      <alignment vertical="center" wrapText="1"/>
    </xf>
    <xf numFmtId="0" fontId="0" fillId="4" borderId="32" xfId="0" applyFill="1" applyBorder="1">
      <alignment vertical="center"/>
    </xf>
    <xf numFmtId="0" fontId="0" fillId="4" borderId="33" xfId="0" applyFill="1" applyBorder="1">
      <alignment vertical="center"/>
    </xf>
    <xf numFmtId="0" fontId="0" fillId="4" borderId="34" xfId="0" applyFill="1" applyBorder="1" applyAlignment="1">
      <alignment vertical="center" wrapText="1"/>
    </xf>
    <xf numFmtId="0" fontId="4" fillId="2" borderId="10" xfId="0" applyFont="1" applyFill="1" applyBorder="1" applyAlignment="1">
      <alignment horizontal="center" vertical="center"/>
    </xf>
    <xf numFmtId="0" fontId="0" fillId="2" borderId="11" xfId="0" applyFill="1" applyBorder="1" applyAlignment="1">
      <alignment horizontal="center" vertical="center" wrapText="1"/>
    </xf>
    <xf numFmtId="0" fontId="0" fillId="4" borderId="33" xfId="0" applyFill="1" applyBorder="1" applyAlignment="1">
      <alignment vertical="center" wrapText="1"/>
    </xf>
    <xf numFmtId="0" fontId="0" fillId="4" borderId="33" xfId="0" applyFill="1" applyBorder="1" applyAlignment="1">
      <alignment horizontal="center" vertical="center"/>
    </xf>
    <xf numFmtId="0" fontId="0" fillId="4" borderId="1" xfId="0" applyFill="1" applyBorder="1" applyAlignment="1">
      <alignment horizontal="center" vertical="center"/>
    </xf>
    <xf numFmtId="0" fontId="0" fillId="4" borderId="8" xfId="0" applyFill="1" applyBorder="1" applyAlignment="1">
      <alignment horizontal="center" vertical="center"/>
    </xf>
    <xf numFmtId="0" fontId="0" fillId="6" borderId="3" xfId="0" applyFont="1" applyFill="1" applyBorder="1">
      <alignment vertical="center"/>
    </xf>
    <xf numFmtId="0" fontId="7" fillId="6" borderId="1" xfId="0" applyFont="1" applyFill="1" applyBorder="1">
      <alignment vertical="center"/>
    </xf>
    <xf numFmtId="0" fontId="7" fillId="6" borderId="1" xfId="0" applyFont="1" applyFill="1" applyBorder="1" applyAlignment="1">
      <alignment vertical="center" wrapText="1"/>
    </xf>
    <xf numFmtId="0" fontId="7" fillId="6" borderId="1" xfId="0" applyFont="1" applyFill="1" applyBorder="1" applyAlignment="1">
      <alignment horizontal="center" vertical="center"/>
    </xf>
    <xf numFmtId="0" fontId="7" fillId="6" borderId="4" xfId="0" applyFont="1" applyFill="1" applyBorder="1" applyAlignment="1">
      <alignment vertical="center" wrapText="1"/>
    </xf>
    <xf numFmtId="0" fontId="0" fillId="6" borderId="3" xfId="0" applyFill="1" applyBorder="1">
      <alignment vertical="center"/>
    </xf>
    <xf numFmtId="0" fontId="0" fillId="6" borderId="1" xfId="0" applyFill="1" applyBorder="1">
      <alignment vertical="center"/>
    </xf>
    <xf numFmtId="0" fontId="0" fillId="6" borderId="1" xfId="0" applyFill="1" applyBorder="1" applyAlignment="1">
      <alignment horizontal="center" vertical="center"/>
    </xf>
    <xf numFmtId="0" fontId="0" fillId="6" borderId="4" xfId="0" applyFill="1" applyBorder="1" applyAlignment="1">
      <alignment vertical="center" wrapText="1"/>
    </xf>
    <xf numFmtId="0" fontId="0" fillId="4" borderId="35" xfId="0" applyFill="1" applyBorder="1">
      <alignment vertical="center"/>
    </xf>
    <xf numFmtId="0" fontId="0" fillId="3" borderId="37" xfId="0" applyFill="1" applyBorder="1" applyAlignment="1">
      <alignment horizontal="center" vertical="center"/>
    </xf>
    <xf numFmtId="0" fontId="0" fillId="3" borderId="38" xfId="0" applyFill="1" applyBorder="1" applyAlignment="1">
      <alignment vertical="center" wrapText="1"/>
    </xf>
    <xf numFmtId="0" fontId="0" fillId="3" borderId="39" xfId="0" applyFill="1" applyBorder="1" applyAlignment="1">
      <alignment vertical="center" wrapText="1"/>
    </xf>
    <xf numFmtId="0" fontId="0" fillId="3" borderId="36" xfId="0" applyFill="1" applyBorder="1" applyAlignment="1">
      <alignment vertical="center" wrapText="1"/>
    </xf>
    <xf numFmtId="0" fontId="0" fillId="3" borderId="40" xfId="0" applyFill="1" applyBorder="1" applyAlignment="1">
      <alignment vertical="center" wrapText="1"/>
    </xf>
    <xf numFmtId="0" fontId="0" fillId="5" borderId="14" xfId="0" applyFill="1" applyBorder="1" applyAlignment="1">
      <alignment vertical="center" wrapText="1"/>
    </xf>
    <xf numFmtId="0" fontId="0" fillId="0" borderId="20" xfId="0" applyFill="1" applyBorder="1" applyAlignment="1">
      <alignment vertical="center" wrapText="1"/>
    </xf>
    <xf numFmtId="0" fontId="0" fillId="0" borderId="13" xfId="0" applyFill="1" applyBorder="1" applyAlignment="1">
      <alignment vertical="center" wrapText="1"/>
    </xf>
    <xf numFmtId="0" fontId="0" fillId="0" borderId="15" xfId="0" applyFill="1" applyBorder="1" applyAlignment="1">
      <alignment vertical="center" wrapText="1"/>
    </xf>
    <xf numFmtId="0" fontId="0" fillId="0" borderId="12" xfId="0" applyFill="1" applyBorder="1" applyAlignment="1">
      <alignment horizontal="center" vertical="center"/>
    </xf>
    <xf numFmtId="0" fontId="0" fillId="0" borderId="13" xfId="0" applyFill="1" applyBorder="1" applyAlignment="1">
      <alignment horizontal="center" vertical="center"/>
    </xf>
    <xf numFmtId="0" fontId="0" fillId="0" borderId="15" xfId="0" applyFont="1" applyFill="1" applyBorder="1" applyAlignment="1">
      <alignment horizontal="center" vertical="center"/>
    </xf>
    <xf numFmtId="0" fontId="0" fillId="0" borderId="24" xfId="0" applyFill="1" applyBorder="1" applyAlignment="1">
      <alignment vertical="center" wrapText="1"/>
    </xf>
    <xf numFmtId="0" fontId="10" fillId="0" borderId="0" xfId="1" applyFont="1" applyAlignment="1">
      <alignment vertical="center" wrapText="1"/>
    </xf>
    <xf numFmtId="0" fontId="0" fillId="5" borderId="42" xfId="0" applyFill="1" applyBorder="1" applyAlignment="1">
      <alignment horizontal="center" vertical="center"/>
    </xf>
    <xf numFmtId="0" fontId="9" fillId="7" borderId="41" xfId="0" applyFont="1" applyFill="1" applyBorder="1" applyAlignment="1">
      <alignment horizontal="center" vertical="center" wrapText="1"/>
    </xf>
    <xf numFmtId="0" fontId="0" fillId="0" borderId="32" xfId="0" applyFill="1" applyBorder="1" applyAlignment="1">
      <alignment horizontal="center" vertical="center"/>
    </xf>
    <xf numFmtId="0" fontId="0" fillId="0" borderId="31" xfId="0" applyFill="1" applyBorder="1" applyAlignment="1">
      <alignment vertical="center" wrapText="1"/>
    </xf>
    <xf numFmtId="0" fontId="0" fillId="0" borderId="3" xfId="0" applyFill="1" applyBorder="1" applyAlignment="1">
      <alignment horizontal="center" vertical="center"/>
    </xf>
    <xf numFmtId="0" fontId="0" fillId="0" borderId="22" xfId="0" applyFill="1" applyBorder="1" applyAlignment="1">
      <alignment horizontal="center" vertical="center"/>
    </xf>
    <xf numFmtId="0" fontId="0" fillId="0" borderId="1" xfId="0" applyFill="1" applyBorder="1" applyAlignment="1">
      <alignment vertical="center" wrapText="1"/>
    </xf>
    <xf numFmtId="0" fontId="0" fillId="0" borderId="17" xfId="0" applyFill="1" applyBorder="1" applyAlignment="1">
      <alignment vertical="center" wrapText="1"/>
    </xf>
    <xf numFmtId="0" fontId="0" fillId="0" borderId="3" xfId="0" applyFill="1" applyBorder="1" applyAlignment="1">
      <alignment vertical="center" wrapText="1"/>
    </xf>
    <xf numFmtId="0" fontId="0" fillId="0" borderId="26" xfId="0" applyFill="1" applyBorder="1" applyAlignment="1">
      <alignment vertical="center" wrapText="1"/>
    </xf>
    <xf numFmtId="0" fontId="0" fillId="0" borderId="36" xfId="0" applyFill="1" applyBorder="1" applyAlignment="1">
      <alignment horizontal="center" vertical="center"/>
    </xf>
    <xf numFmtId="0" fontId="0" fillId="0" borderId="37" xfId="0" applyFill="1" applyBorder="1" applyAlignment="1">
      <alignment horizontal="center" vertical="center"/>
    </xf>
    <xf numFmtId="0" fontId="0" fillId="0" borderId="38" xfId="0" applyFill="1" applyBorder="1" applyAlignment="1">
      <alignment vertical="center" wrapText="1"/>
    </xf>
    <xf numFmtId="0" fontId="0" fillId="0" borderId="39" xfId="0" applyFill="1" applyBorder="1" applyAlignment="1">
      <alignment vertical="center" wrapText="1"/>
    </xf>
    <xf numFmtId="0" fontId="0" fillId="0" borderId="36" xfId="0" applyFill="1" applyBorder="1" applyAlignment="1">
      <alignment vertical="center" wrapText="1"/>
    </xf>
    <xf numFmtId="0" fontId="0" fillId="0" borderId="40" xfId="0" applyFill="1" applyBorder="1" applyAlignment="1">
      <alignment vertical="center" wrapText="1"/>
    </xf>
    <xf numFmtId="0" fontId="0" fillId="0" borderId="5" xfId="0" applyFill="1" applyBorder="1" applyAlignment="1">
      <alignment horizontal="center" vertical="center"/>
    </xf>
    <xf numFmtId="0" fontId="0" fillId="0" borderId="23" xfId="0" applyFill="1" applyBorder="1" applyAlignment="1">
      <alignment horizontal="center" vertical="center"/>
    </xf>
    <xf numFmtId="0" fontId="0" fillId="0" borderId="8" xfId="0" applyFill="1" applyBorder="1" applyAlignment="1">
      <alignment vertical="center" wrapText="1"/>
    </xf>
    <xf numFmtId="0" fontId="0" fillId="0" borderId="18" xfId="0" applyFill="1" applyBorder="1" applyAlignment="1">
      <alignment vertical="center" wrapText="1"/>
    </xf>
    <xf numFmtId="0" fontId="0" fillId="0" borderId="5" xfId="0" applyFill="1" applyBorder="1" applyAlignment="1">
      <alignment vertical="center" wrapText="1"/>
    </xf>
    <xf numFmtId="0" fontId="0" fillId="0" borderId="27" xfId="0" applyFill="1" applyBorder="1" applyAlignment="1">
      <alignment vertical="center" wrapText="1"/>
    </xf>
    <xf numFmtId="0" fontId="0" fillId="0" borderId="43" xfId="0" applyFill="1" applyBorder="1" applyAlignment="1">
      <alignment horizontal="center" vertical="center"/>
    </xf>
    <xf numFmtId="0" fontId="0" fillId="0" borderId="33" xfId="0" applyFill="1" applyBorder="1" applyAlignment="1">
      <alignment vertical="center" wrapText="1"/>
    </xf>
    <xf numFmtId="0" fontId="0" fillId="0" borderId="44" xfId="0" applyFill="1" applyBorder="1" applyAlignment="1">
      <alignment vertical="center" wrapText="1"/>
    </xf>
    <xf numFmtId="0" fontId="0" fillId="0" borderId="32" xfId="0" applyFill="1" applyBorder="1" applyAlignment="1">
      <alignment vertical="center" wrapText="1"/>
    </xf>
    <xf numFmtId="0" fontId="0" fillId="2" borderId="24" xfId="0" applyFill="1" applyBorder="1" applyAlignment="1">
      <alignment horizontal="center" vertical="center" wrapText="1"/>
    </xf>
    <xf numFmtId="0" fontId="0" fillId="0" borderId="1" xfId="0" applyBorder="1">
      <alignment vertical="center"/>
    </xf>
    <xf numFmtId="0" fontId="0" fillId="0" borderId="45" xfId="0" applyBorder="1">
      <alignment vertical="center"/>
    </xf>
    <xf numFmtId="0" fontId="0" fillId="0" borderId="1" xfId="0" applyBorder="1" applyAlignment="1">
      <alignment vertical="center" wrapText="1"/>
    </xf>
    <xf numFmtId="0" fontId="0" fillId="0" borderId="45" xfId="0" applyBorder="1" applyAlignment="1">
      <alignment vertical="center" wrapText="1"/>
    </xf>
    <xf numFmtId="0" fontId="0" fillId="0" borderId="1" xfId="0" quotePrefix="1" applyBorder="1" applyAlignment="1">
      <alignment horizontal="center" vertical="center"/>
    </xf>
    <xf numFmtId="0" fontId="0" fillId="0" borderId="46" xfId="0" applyBorder="1" applyAlignment="1">
      <alignment horizontal="center" vertical="center"/>
    </xf>
    <xf numFmtId="14" fontId="0" fillId="0" borderId="47" xfId="0" applyNumberFormat="1" applyBorder="1" applyAlignment="1">
      <alignment horizontal="center" vertical="center"/>
    </xf>
    <xf numFmtId="49" fontId="0" fillId="3" borderId="46" xfId="0" applyNumberFormat="1" applyFill="1" applyBorder="1" applyAlignment="1">
      <alignment horizontal="center" vertical="center"/>
    </xf>
    <xf numFmtId="49" fontId="0" fillId="3" borderId="47" xfId="0" applyNumberFormat="1" applyFill="1" applyBorder="1" applyAlignment="1">
      <alignment horizontal="center" vertical="center"/>
    </xf>
    <xf numFmtId="49" fontId="0" fillId="3" borderId="49" xfId="0" applyNumberFormat="1" applyFill="1" applyBorder="1" applyAlignment="1">
      <alignment horizontal="center" vertical="center"/>
    </xf>
    <xf numFmtId="49" fontId="0" fillId="3" borderId="50" xfId="0" applyNumberFormat="1" applyFill="1" applyBorder="1" applyAlignment="1">
      <alignment horizontal="center" vertical="center"/>
    </xf>
    <xf numFmtId="0" fontId="0" fillId="2" borderId="51" xfId="0" applyFill="1" applyBorder="1" applyAlignment="1">
      <alignment horizontal="center" vertical="center"/>
    </xf>
    <xf numFmtId="0" fontId="0" fillId="2" borderId="26" xfId="0" applyFill="1" applyBorder="1" applyAlignment="1">
      <alignment horizontal="center" vertical="center"/>
    </xf>
    <xf numFmtId="0" fontId="0" fillId="2" borderId="40" xfId="0" applyFill="1" applyBorder="1" applyAlignment="1">
      <alignment horizontal="center" vertical="center"/>
    </xf>
    <xf numFmtId="0" fontId="0" fillId="2" borderId="27" xfId="0" applyFill="1" applyBorder="1" applyAlignment="1">
      <alignment horizontal="center" vertical="center"/>
    </xf>
    <xf numFmtId="0" fontId="0" fillId="2" borderId="31" xfId="0" applyFill="1" applyBorder="1" applyAlignment="1">
      <alignment horizontal="center" vertical="center"/>
    </xf>
    <xf numFmtId="49" fontId="0" fillId="5" borderId="47" xfId="0" applyNumberFormat="1" applyFill="1" applyBorder="1" applyAlignment="1">
      <alignment horizontal="center" vertical="center"/>
    </xf>
    <xf numFmtId="0" fontId="0" fillId="2" borderId="1" xfId="0" applyFill="1" applyBorder="1" applyAlignment="1">
      <alignment horizontal="center" vertical="center" wrapText="1"/>
    </xf>
    <xf numFmtId="0" fontId="0" fillId="2" borderId="52" xfId="0" applyFill="1" applyBorder="1" applyAlignment="1">
      <alignment horizontal="center" vertical="center" wrapText="1"/>
    </xf>
    <xf numFmtId="0" fontId="0" fillId="8" borderId="53" xfId="0" applyFill="1" applyBorder="1" applyAlignment="1">
      <alignment horizontal="center" vertical="center" wrapText="1"/>
    </xf>
    <xf numFmtId="0" fontId="8" fillId="0" borderId="0" xfId="1" applyAlignment="1">
      <alignment vertical="center" wrapText="1"/>
    </xf>
    <xf numFmtId="14" fontId="0" fillId="0" borderId="48" xfId="0" applyNumberFormat="1" applyFill="1" applyBorder="1" applyAlignment="1">
      <alignment horizontal="center" vertical="center"/>
    </xf>
    <xf numFmtId="49" fontId="0" fillId="3" borderId="51" xfId="0" applyNumberFormat="1" applyFill="1" applyBorder="1" applyAlignment="1">
      <alignment vertical="center" wrapText="1"/>
    </xf>
    <xf numFmtId="0" fontId="6" fillId="0" borderId="0" xfId="0" applyFont="1" applyAlignment="1">
      <alignment horizontal="center" vertical="center"/>
    </xf>
    <xf numFmtId="0" fontId="7" fillId="0" borderId="0" xfId="0" applyFont="1" applyAlignment="1">
      <alignment horizontal="center" vertical="center"/>
    </xf>
    <xf numFmtId="0" fontId="0" fillId="0" borderId="54" xfId="0" applyBorder="1">
      <alignment vertical="center"/>
    </xf>
    <xf numFmtId="0" fontId="0" fillId="0" borderId="54" xfId="0" applyBorder="1" applyAlignment="1">
      <alignment vertical="center" wrapText="1"/>
    </xf>
    <xf numFmtId="0" fontId="0" fillId="0" borderId="0" xfId="0" applyBorder="1">
      <alignment vertical="center"/>
    </xf>
    <xf numFmtId="0" fontId="0" fillId="0" borderId="0" xfId="0" applyBorder="1" applyAlignment="1">
      <alignment vertical="center" wrapText="1"/>
    </xf>
    <xf numFmtId="178" fontId="0" fillId="3" borderId="48" xfId="0" applyNumberFormat="1" applyFill="1" applyBorder="1" applyAlignment="1">
      <alignment horizontal="center" vertical="center"/>
    </xf>
    <xf numFmtId="0" fontId="0" fillId="5" borderId="30" xfId="0" applyFill="1" applyBorder="1" applyAlignment="1">
      <alignment horizontal="left" vertical="top" wrapText="1"/>
    </xf>
    <xf numFmtId="0" fontId="0" fillId="5" borderId="28" xfId="0" applyFill="1" applyBorder="1" applyAlignment="1">
      <alignment horizontal="left" vertical="top"/>
    </xf>
    <xf numFmtId="0" fontId="0" fillId="5" borderId="29" xfId="0" applyFill="1" applyBorder="1" applyAlignment="1">
      <alignment horizontal="left" vertical="top"/>
    </xf>
  </cellXfs>
  <cellStyles count="2">
    <cellStyle name="ハイパーリンク" xfId="1" builtinId="8"/>
    <cellStyle name="標準" xfId="0" builtinId="0"/>
  </cellStyles>
  <dxfs count="1">
    <dxf>
      <font>
        <color theme="7" tint="0.79998168889431442"/>
      </font>
    </dxf>
  </dxfs>
  <tableStyles count="0" defaultTableStyle="TableStyleMedium2" defaultPivotStyle="PivotStyleLight16"/>
  <colors>
    <mruColors>
      <color rgb="FFFFE1E1"/>
      <color rgb="FFFFF9E7"/>
      <color rgb="FFFFFD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433916</xdr:colOff>
      <xdr:row>3</xdr:row>
      <xdr:rowOff>52917</xdr:rowOff>
    </xdr:from>
    <xdr:to>
      <xdr:col>1</xdr:col>
      <xdr:colOff>1915583</xdr:colOff>
      <xdr:row>3</xdr:row>
      <xdr:rowOff>571500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1121833" y="2508250"/>
          <a:ext cx="1481667" cy="518583"/>
        </a:xfrm>
        <a:prstGeom prst="rect">
          <a:avLst/>
        </a:prstGeom>
        <a:solidFill>
          <a:schemeClr val="accent4">
            <a:lumMod val="20000"/>
            <a:lumOff val="80000"/>
          </a:schemeClr>
        </a:solidFill>
        <a:ln w="317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ctr"/>
          <a:r>
            <a:rPr kumimoji="1" lang="ja-JP" altLang="en-US" sz="1100">
              <a:solidFill>
                <a:sysClr val="windowText" lastClr="000000"/>
              </a:solidFill>
            </a:rPr>
            <a:t>参考にする記入例を</a:t>
          </a:r>
          <a:endParaRPr kumimoji="1" lang="en-US" altLang="ja-JP" sz="1100">
            <a:solidFill>
              <a:sysClr val="windowText" lastClr="000000"/>
            </a:solidFill>
          </a:endParaRPr>
        </a:p>
        <a:p>
          <a:pPr algn="ctr"/>
          <a:r>
            <a:rPr kumimoji="1" lang="ja-JP" altLang="en-US" sz="1100">
              <a:solidFill>
                <a:sysClr val="windowText" lastClr="000000"/>
              </a:solidFill>
            </a:rPr>
            <a:t>選んでください</a:t>
          </a:r>
        </a:p>
      </xdr:txBody>
    </xdr:sp>
    <xdr:clientData/>
  </xdr:twoCellAnchor>
  <xdr:twoCellAnchor>
    <xdr:from>
      <xdr:col>0</xdr:col>
      <xdr:colOff>455085</xdr:colOff>
      <xdr:row>3</xdr:row>
      <xdr:rowOff>312209</xdr:rowOff>
    </xdr:from>
    <xdr:to>
      <xdr:col>1</xdr:col>
      <xdr:colOff>433916</xdr:colOff>
      <xdr:row>3</xdr:row>
      <xdr:rowOff>312209</xdr:rowOff>
    </xdr:to>
    <xdr:cxnSp macro="">
      <xdr:nvCxnSpPr>
        <xdr:cNvPr id="4" name="直線矢印コネクタ 3">
          <a:extLst>
            <a:ext uri="{FF2B5EF4-FFF2-40B4-BE49-F238E27FC236}">
              <a16:creationId xmlns:a16="http://schemas.microsoft.com/office/drawing/2014/main" id="{00000000-0008-0000-0400-000004000000}"/>
            </a:ext>
          </a:extLst>
        </xdr:cNvPr>
        <xdr:cNvCxnSpPr>
          <a:stCxn id="2" idx="1"/>
        </xdr:cNvCxnSpPr>
      </xdr:nvCxnSpPr>
      <xdr:spPr>
        <a:xfrm flipH="1">
          <a:off x="455085" y="2767542"/>
          <a:ext cx="666748" cy="0"/>
        </a:xfrm>
        <a:prstGeom prst="straightConnector1">
          <a:avLst/>
        </a:prstGeom>
        <a:ln w="317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houjin-bangou.nta.go.jp/" TargetMode="External"/><Relationship Id="rId1" Type="http://schemas.openxmlformats.org/officeDocument/2006/relationships/hyperlink" Target="https://sdgs.fujicity.jp/supportprogram/organization"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92D050"/>
  </sheetPr>
  <dimension ref="A1:E22"/>
  <sheetViews>
    <sheetView tabSelected="1" topLeftCell="A4" workbookViewId="0">
      <selection activeCell="B19" sqref="B19"/>
    </sheetView>
  </sheetViews>
  <sheetFormatPr defaultRowHeight="18.75"/>
  <cols>
    <col min="1" max="1" width="13" style="12" bestFit="1" customWidth="1"/>
    <col min="2" max="2" width="88.25" customWidth="1"/>
    <col min="3" max="3" width="9" style="129"/>
    <col min="4" max="4" width="103.75" style="7" customWidth="1"/>
    <col min="5" max="5" width="71.25" customWidth="1"/>
  </cols>
  <sheetData>
    <row r="1" spans="1:5" ht="27" hidden="1" customHeight="1">
      <c r="A1" s="117" t="s">
        <v>71</v>
      </c>
      <c r="B1" s="111"/>
      <c r="D1" s="108"/>
    </row>
    <row r="2" spans="1:5" ht="27" hidden="1" customHeight="1">
      <c r="A2" s="118" t="s">
        <v>194</v>
      </c>
      <c r="B2" s="112"/>
      <c r="D2" s="108"/>
    </row>
    <row r="3" spans="1:5" ht="27" hidden="1" customHeight="1" thickBot="1">
      <c r="A3" s="119" t="s">
        <v>53</v>
      </c>
      <c r="B3" s="127"/>
      <c r="D3" s="108"/>
    </row>
    <row r="4" spans="1:5" ht="41.25" customHeight="1">
      <c r="A4" s="117" t="s">
        <v>228</v>
      </c>
      <c r="B4" s="113"/>
      <c r="C4" s="129" t="s">
        <v>254</v>
      </c>
      <c r="D4" s="108" t="s">
        <v>237</v>
      </c>
    </row>
    <row r="5" spans="1:5" ht="41.25" customHeight="1">
      <c r="A5" s="118" t="s">
        <v>55</v>
      </c>
      <c r="B5" s="114"/>
      <c r="C5" s="129" t="s">
        <v>254</v>
      </c>
      <c r="D5" s="108" t="s">
        <v>238</v>
      </c>
      <c r="E5" s="126" t="s">
        <v>250</v>
      </c>
    </row>
    <row r="6" spans="1:5" ht="41.25" customHeight="1">
      <c r="A6" s="118" t="s">
        <v>256</v>
      </c>
      <c r="B6" s="122"/>
      <c r="C6" s="130" t="s">
        <v>255</v>
      </c>
      <c r="D6" s="108" t="s">
        <v>240</v>
      </c>
    </row>
    <row r="7" spans="1:5" ht="41.25" customHeight="1">
      <c r="A7" s="118" t="s">
        <v>57</v>
      </c>
      <c r="B7" s="114"/>
      <c r="C7" s="129" t="s">
        <v>254</v>
      </c>
      <c r="D7" s="108" t="s">
        <v>242</v>
      </c>
    </row>
    <row r="8" spans="1:5" ht="41.25" customHeight="1">
      <c r="A8" s="118" t="s">
        <v>58</v>
      </c>
      <c r="B8" s="114"/>
      <c r="C8" s="129" t="s">
        <v>254</v>
      </c>
      <c r="D8" s="108" t="s">
        <v>244</v>
      </c>
    </row>
    <row r="9" spans="1:5" ht="41.25" customHeight="1">
      <c r="A9" s="118" t="s">
        <v>59</v>
      </c>
      <c r="B9" s="114"/>
      <c r="C9" s="129" t="s">
        <v>254</v>
      </c>
      <c r="D9" s="108" t="s">
        <v>245</v>
      </c>
    </row>
    <row r="10" spans="1:5" ht="41.25" customHeight="1" thickBot="1">
      <c r="A10" s="120" t="s">
        <v>60</v>
      </c>
      <c r="B10" s="115"/>
      <c r="C10" s="129" t="s">
        <v>254</v>
      </c>
      <c r="D10" s="108" t="s">
        <v>246</v>
      </c>
    </row>
    <row r="11" spans="1:5" ht="41.25" customHeight="1">
      <c r="A11" s="121" t="s">
        <v>61</v>
      </c>
      <c r="B11" s="116"/>
      <c r="C11" s="129" t="s">
        <v>254</v>
      </c>
      <c r="D11" s="108" t="s">
        <v>234</v>
      </c>
    </row>
    <row r="12" spans="1:5" ht="41.25" customHeight="1">
      <c r="A12" s="118" t="s">
        <v>62</v>
      </c>
      <c r="B12" s="114"/>
      <c r="C12" s="129" t="s">
        <v>254</v>
      </c>
      <c r="D12" s="108" t="s">
        <v>235</v>
      </c>
    </row>
    <row r="13" spans="1:5" ht="41.25" customHeight="1">
      <c r="A13" s="118" t="s">
        <v>63</v>
      </c>
      <c r="B13" s="114"/>
      <c r="C13" s="129" t="s">
        <v>254</v>
      </c>
      <c r="D13" s="108" t="s">
        <v>236</v>
      </c>
    </row>
    <row r="14" spans="1:5" ht="41.25" customHeight="1">
      <c r="A14" s="118" t="s">
        <v>64</v>
      </c>
      <c r="B14" s="114"/>
      <c r="C14" s="129" t="s">
        <v>254</v>
      </c>
      <c r="D14" s="108" t="s">
        <v>233</v>
      </c>
    </row>
    <row r="15" spans="1:5" ht="41.25" customHeight="1">
      <c r="A15" s="118" t="s">
        <v>231</v>
      </c>
      <c r="B15" s="114"/>
      <c r="C15" s="129" t="s">
        <v>254</v>
      </c>
      <c r="D15" s="108" t="s">
        <v>232</v>
      </c>
    </row>
    <row r="16" spans="1:5" ht="41.25" customHeight="1">
      <c r="A16" s="118" t="s">
        <v>66</v>
      </c>
      <c r="B16" s="122"/>
      <c r="C16" s="130" t="s">
        <v>255</v>
      </c>
      <c r="D16" s="108" t="s">
        <v>239</v>
      </c>
    </row>
    <row r="17" spans="1:5" ht="41.25" customHeight="1">
      <c r="A17" s="118" t="s">
        <v>67</v>
      </c>
      <c r="B17" s="114"/>
      <c r="C17" s="129" t="s">
        <v>254</v>
      </c>
      <c r="D17" s="108" t="s">
        <v>241</v>
      </c>
    </row>
    <row r="18" spans="1:5" ht="60.75" customHeight="1" thickBot="1">
      <c r="A18" s="120" t="s">
        <v>68</v>
      </c>
      <c r="B18" s="115"/>
      <c r="C18" s="129" t="s">
        <v>254</v>
      </c>
      <c r="D18" s="108" t="s">
        <v>243</v>
      </c>
    </row>
    <row r="19" spans="1:5" ht="41.25" customHeight="1">
      <c r="A19" s="121" t="s">
        <v>69</v>
      </c>
      <c r="B19" s="116"/>
      <c r="C19" s="129" t="s">
        <v>254</v>
      </c>
      <c r="D19" s="108" t="s">
        <v>229</v>
      </c>
    </row>
    <row r="20" spans="1:5" ht="41.25" customHeight="1" thickBot="1">
      <c r="A20" s="119" t="s">
        <v>70</v>
      </c>
      <c r="B20" s="135"/>
      <c r="C20" s="129" t="s">
        <v>254</v>
      </c>
      <c r="D20" s="108" t="s">
        <v>230</v>
      </c>
    </row>
    <row r="21" spans="1:5" ht="175.5" customHeight="1">
      <c r="A21" s="124" t="s">
        <v>248</v>
      </c>
      <c r="B21" s="128"/>
      <c r="C21" s="129" t="s">
        <v>254</v>
      </c>
      <c r="D21" s="108" t="s">
        <v>257</v>
      </c>
      <c r="E21" s="126" t="s">
        <v>247</v>
      </c>
    </row>
    <row r="22" spans="1:5" ht="175.5" customHeight="1" thickBot="1">
      <c r="A22" s="125" t="s">
        <v>249</v>
      </c>
      <c r="B22" s="40"/>
      <c r="C22" s="129" t="s">
        <v>254</v>
      </c>
      <c r="D22" s="108" t="s">
        <v>258</v>
      </c>
    </row>
  </sheetData>
  <sheetProtection algorithmName="SHA-512" hashValue="4aCuk46q0Zxzsss++D2q+p9hfKDes3O5KJher1LuILwhNSKOn/AWjS/ZS6QBizyGR+LVzdHjw/BhGsSgNhzcdw==" saltValue="Qh4M5/ZWk+tWR8O2WHcB6w==" spinCount="100000" sheet="1" objects="1" scenarios="1"/>
  <protectedRanges>
    <protectedRange sqref="B4:B22" name="範囲1"/>
  </protectedRanges>
  <phoneticPr fontId="1"/>
  <dataValidations count="3">
    <dataValidation type="textLength" allowBlank="1" showInputMessage="1" showErrorMessage="1" sqref="B21:B22" xr:uid="{00000000-0002-0000-0000-000000000000}">
      <formula1>100</formula1>
      <formula2>600</formula2>
    </dataValidation>
    <dataValidation type="textLength" allowBlank="1" showInputMessage="1" showErrorMessage="1" sqref="B5" xr:uid="{00000000-0002-0000-0000-000001000000}">
      <formula1>13</formula1>
      <formula2>13</formula2>
    </dataValidation>
    <dataValidation type="whole" allowBlank="1" showInputMessage="1" showErrorMessage="1" sqref="B20" xr:uid="{00684FEE-7EE3-454B-85D9-3BBE34FAC2CE}">
      <formula1>0</formula1>
      <formula2>999999</formula2>
    </dataValidation>
  </dataValidations>
  <hyperlinks>
    <hyperlink ref="E21" r:id="rId1" display="https://sdgs.fujicity.jp/supportprogram/organization" xr:uid="{00000000-0004-0000-0000-000000000000}"/>
    <hyperlink ref="E5" r:id="rId2" display="https://www.houjin-bangou.nta.go.jp/" xr:uid="{00000000-0004-0000-0000-000001000000}"/>
  </hyperlinks>
  <pageMargins left="0.7" right="0.7" top="0.75" bottom="0.75" header="0.3" footer="0.3"/>
  <pageSetup paperSize="9" orientation="portrait"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2000000}">
          <x14:formula1>
            <xm:f>select!$H$1:$H$18</xm:f>
          </x14:formula1>
          <xm:sqref>B19</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dimension ref="A1:BA18"/>
  <sheetViews>
    <sheetView topLeftCell="AK1" workbookViewId="0">
      <selection activeCell="AS10" sqref="AS10"/>
    </sheetView>
  </sheetViews>
  <sheetFormatPr defaultRowHeight="18.75"/>
  <cols>
    <col min="32" max="32" width="10.25" bestFit="1" customWidth="1"/>
    <col min="33" max="33" width="14.625" bestFit="1" customWidth="1"/>
    <col min="35" max="35" width="23.625" customWidth="1"/>
    <col min="47" max="47" width="20.125" customWidth="1"/>
  </cols>
  <sheetData>
    <row r="1" spans="1:53">
      <c r="B1" t="s">
        <v>23</v>
      </c>
      <c r="C1" t="s">
        <v>24</v>
      </c>
      <c r="D1" t="s">
        <v>25</v>
      </c>
      <c r="E1" t="s">
        <v>26</v>
      </c>
      <c r="F1" t="s">
        <v>27</v>
      </c>
      <c r="G1" t="s">
        <v>28</v>
      </c>
      <c r="H1" t="s">
        <v>29</v>
      </c>
      <c r="I1" t="s">
        <v>30</v>
      </c>
      <c r="J1" t="s">
        <v>31</v>
      </c>
      <c r="K1" t="s">
        <v>32</v>
      </c>
      <c r="L1" t="s">
        <v>33</v>
      </c>
      <c r="M1" t="s">
        <v>34</v>
      </c>
      <c r="N1" t="s">
        <v>35</v>
      </c>
      <c r="O1" t="s">
        <v>36</v>
      </c>
      <c r="P1" t="s">
        <v>37</v>
      </c>
      <c r="Q1" t="s">
        <v>38</v>
      </c>
      <c r="R1" t="s">
        <v>39</v>
      </c>
      <c r="S1" t="s">
        <v>40</v>
      </c>
      <c r="T1" t="s">
        <v>41</v>
      </c>
      <c r="U1" t="s">
        <v>42</v>
      </c>
      <c r="V1" t="s">
        <v>43</v>
      </c>
      <c r="W1" t="s">
        <v>44</v>
      </c>
      <c r="X1" t="s">
        <v>45</v>
      </c>
      <c r="Y1" t="s">
        <v>46</v>
      </c>
      <c r="Z1" t="s">
        <v>47</v>
      </c>
      <c r="AA1" t="s">
        <v>48</v>
      </c>
      <c r="AB1" t="s">
        <v>49</v>
      </c>
      <c r="AC1" t="s">
        <v>50</v>
      </c>
      <c r="AD1" t="s">
        <v>51</v>
      </c>
      <c r="AE1" t="s">
        <v>52</v>
      </c>
      <c r="AF1" t="s">
        <v>72</v>
      </c>
      <c r="AG1" t="s">
        <v>53</v>
      </c>
      <c r="AH1" t="s">
        <v>54</v>
      </c>
      <c r="AI1" t="s">
        <v>55</v>
      </c>
      <c r="AJ1" t="s">
        <v>56</v>
      </c>
      <c r="AK1" t="s">
        <v>57</v>
      </c>
      <c r="AL1" t="s">
        <v>58</v>
      </c>
      <c r="AM1" t="s">
        <v>59</v>
      </c>
      <c r="AN1" t="s">
        <v>60</v>
      </c>
      <c r="AO1" t="s">
        <v>61</v>
      </c>
      <c r="AP1" t="s">
        <v>62</v>
      </c>
      <c r="AQ1" t="s">
        <v>63</v>
      </c>
      <c r="AR1" t="s">
        <v>64</v>
      </c>
      <c r="AS1" t="s">
        <v>65</v>
      </c>
      <c r="AT1" t="s">
        <v>66</v>
      </c>
      <c r="AU1" t="s">
        <v>67</v>
      </c>
      <c r="AV1" t="s">
        <v>68</v>
      </c>
      <c r="AW1" t="s">
        <v>69</v>
      </c>
      <c r="AX1" t="s">
        <v>70</v>
      </c>
      <c r="AY1" t="s">
        <v>252</v>
      </c>
      <c r="AZ1" t="s">
        <v>253</v>
      </c>
      <c r="BA1" t="s">
        <v>266</v>
      </c>
    </row>
    <row r="2" spans="1:53" s="15" customFormat="1">
      <c r="A2" s="15">
        <f>第１号様式!$B$1</f>
        <v>0</v>
      </c>
      <c r="B2" s="15">
        <f>IF(第２号様式!B2="","",第２号様式!B2)</f>
        <v>0</v>
      </c>
      <c r="C2" s="15">
        <f ca="1">IF(第２号様式!B3="","",第２号様式!B3)</f>
        <v>2025</v>
      </c>
      <c r="D2" s="15" t="str">
        <f>IF(第２号様式!B5="","",第２号様式!B5)</f>
        <v/>
      </c>
      <c r="E2" s="15" t="str">
        <f>IF(第２号様式!B6="","",第２号様式!B6)</f>
        <v/>
      </c>
      <c r="F2" s="15">
        <f>IF(第２号様式!B11="","",第２号様式!B11)</f>
        <v>4</v>
      </c>
      <c r="G2" s="15" t="str">
        <f>IF(第２号様式!B13="","",第２号様式!B13)</f>
        <v/>
      </c>
      <c r="H2" s="15">
        <f>IF(第２号様式!B10="","",第２号様式!B10)</f>
        <v>2025</v>
      </c>
      <c r="I2" s="15" t="str">
        <f>IF(第２号様式!B12="","",第２号様式!B12)</f>
        <v/>
      </c>
      <c r="J2" s="15">
        <f>IF(第２号様式!B14="","",第２号様式!B14)</f>
        <v>2030</v>
      </c>
      <c r="K2" s="15" t="str">
        <f>IF(第２号様式!B15="","",第２号様式!B15)</f>
        <v/>
      </c>
      <c r="L2" s="15" t="str">
        <f>IF(実績!B2="","",実績!B2)</f>
        <v/>
      </c>
      <c r="M2" s="15" t="str">
        <f>IF(実績!C2="","",実績!C2)</f>
        <v/>
      </c>
      <c r="N2" s="15" t="str">
        <f>IF(実績!B3="","",実績!B3)</f>
        <v/>
      </c>
      <c r="O2" s="15" t="str">
        <f>IF(実績!C3="","",実績!C3)</f>
        <v/>
      </c>
      <c r="P2" s="15" t="str">
        <f>IF(実績!B4="","",実績!B4)</f>
        <v/>
      </c>
      <c r="Q2" s="15" t="str">
        <f>IF(実績!C4="","",実績!C4)</f>
        <v/>
      </c>
      <c r="R2" s="15" t="str">
        <f>IF(実績!B5="","",実績!B5)</f>
        <v/>
      </c>
      <c r="S2" s="15" t="str">
        <f>IF(実績!C5="","",実績!C5)</f>
        <v/>
      </c>
      <c r="T2" s="15" t="str">
        <f>IF(実績!B6="","",実績!B6)</f>
        <v/>
      </c>
      <c r="U2" s="15" t="str">
        <f>IF(実績!C6="","",実績!C6)</f>
        <v/>
      </c>
      <c r="V2" s="15" t="str">
        <f>IF(実績!B7="","",実績!B7)</f>
        <v/>
      </c>
      <c r="W2" s="15" t="str">
        <f>IF(実績!C7="","",実績!C7)</f>
        <v/>
      </c>
      <c r="X2" s="15" t="str">
        <f>IF(実績!B8="","",実績!B8)</f>
        <v/>
      </c>
      <c r="Y2" s="15" t="str">
        <f>IF(実績!C8="","",実績!C8)</f>
        <v/>
      </c>
      <c r="Z2" s="15" t="str">
        <f>IF(実績!B9="","",実績!B9)</f>
        <v/>
      </c>
      <c r="AA2" s="15" t="str">
        <f>IF(実績!C9="","",実績!C9)</f>
        <v/>
      </c>
      <c r="AB2" s="15" t="str">
        <f>IF(実績!B10="","",実績!B10)</f>
        <v/>
      </c>
      <c r="AC2" s="15" t="str">
        <f>IF(実績!C10="","",実績!C10)</f>
        <v/>
      </c>
      <c r="AD2" s="15" t="str">
        <f>IF(実績!B11="","",実績!B11)</f>
        <v/>
      </c>
      <c r="AE2" s="15" t="str">
        <f>IF(実績!C11="","",実績!C11)</f>
        <v/>
      </c>
      <c r="AF2" s="16" t="str">
        <f>IF(第１号様式!B2&lt;&gt;"",第１号様式!B2,"")</f>
        <v/>
      </c>
      <c r="AG2" s="16" t="str">
        <f>IF(第１号様式!B3&lt;&gt;"",第１号様式!B3,"")</f>
        <v/>
      </c>
      <c r="AH2" s="14" t="str">
        <f>IF(第１号様式!B4&lt;&gt;"",第１号様式!B4,"")</f>
        <v/>
      </c>
      <c r="AI2" s="14" t="str">
        <f>IF(第１号様式!B5&lt;&gt;"",第１号様式!B5,"")</f>
        <v/>
      </c>
      <c r="AJ2" s="14" t="str">
        <f>IF(第１号様式!B6&lt;&gt;"",第１号様式!B6,"")</f>
        <v/>
      </c>
      <c r="AK2" s="14" t="str">
        <f>IF(第１号様式!B7&lt;&gt;"",第１号様式!B7,"")</f>
        <v/>
      </c>
      <c r="AL2" s="14" t="str">
        <f>IF(第１号様式!B8&lt;&gt;"",第１号様式!B8,"")</f>
        <v/>
      </c>
      <c r="AM2" s="14" t="str">
        <f>IF(第１号様式!B9&lt;&gt;"",第１号様式!B9,"")</f>
        <v/>
      </c>
      <c r="AN2" s="14" t="str">
        <f>IF(第１号様式!B10&lt;&gt;"",第１号様式!B10,"")</f>
        <v/>
      </c>
      <c r="AO2" s="14" t="str">
        <f>IF(第１号様式!B11&lt;&gt;"",第１号様式!B11,"")</f>
        <v/>
      </c>
      <c r="AP2" s="14" t="str">
        <f>IF(第１号様式!B12&lt;&gt;"",第１号様式!B12,"")</f>
        <v/>
      </c>
      <c r="AQ2" s="14" t="str">
        <f>IF(第１号様式!B13&lt;&gt;"",第１号様式!B13,"")</f>
        <v/>
      </c>
      <c r="AR2" s="14" t="str">
        <f>IF(第１号様式!B14&lt;&gt;"",第１号様式!B14,"")</f>
        <v/>
      </c>
      <c r="AS2" s="14" t="str">
        <f>IF(第１号様式!B15&lt;&gt;"",第１号様式!B15,"")</f>
        <v/>
      </c>
      <c r="AT2" s="15" t="str">
        <f>IF(第１号様式!B16&lt;&gt;"",第１号様式!B16,"")</f>
        <v/>
      </c>
      <c r="AU2" s="14" t="str">
        <f>IF(第１号様式!B17&lt;&gt;"",第１号様式!B17,"")</f>
        <v/>
      </c>
      <c r="AV2" s="14" t="str">
        <f>IF(第１号様式!B18&lt;&gt;"",第１号様式!B18,"")</f>
        <v/>
      </c>
      <c r="AW2" s="14" t="str">
        <f>IF(第１号様式!B19&lt;&gt;"",第１号様式!B19,"")</f>
        <v/>
      </c>
      <c r="AX2" s="14" t="str">
        <f>IF(第１号様式!B20&lt;&gt;"",第１号様式!B20,"")</f>
        <v/>
      </c>
      <c r="AY2" s="16" t="str">
        <f>IF(第１号様式!B21&lt;&gt;"",第１号様式!B21,"")</f>
        <v/>
      </c>
      <c r="AZ2" s="16" t="str">
        <f>IF(第１号様式!B22&lt;&gt;"",第１号様式!B22,"")</f>
        <v/>
      </c>
      <c r="BA2" s="15" t="str">
        <f>IF(第２号様式!B9="","",第２号様式!B9)</f>
        <v/>
      </c>
    </row>
    <row r="12" spans="1:53">
      <c r="L12" s="14"/>
      <c r="M12" s="14"/>
    </row>
    <row r="13" spans="1:53">
      <c r="L13" s="14"/>
      <c r="M13" s="14"/>
    </row>
    <row r="14" spans="1:53">
      <c r="L14" s="14"/>
      <c r="M14" s="14"/>
    </row>
    <row r="15" spans="1:53">
      <c r="L15" s="14"/>
      <c r="M15" s="14"/>
    </row>
    <row r="16" spans="1:53">
      <c r="L16" s="14"/>
      <c r="M16" s="14"/>
    </row>
    <row r="17" spans="12:13">
      <c r="L17" s="14"/>
      <c r="M17" s="14"/>
    </row>
    <row r="18" spans="12:13">
      <c r="L18" s="14"/>
      <c r="M18" s="14"/>
    </row>
  </sheetData>
  <phoneticPr fontId="1"/>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1"/>
  <dimension ref="A1:J11"/>
  <sheetViews>
    <sheetView workbookViewId="0">
      <selection activeCell="D25" sqref="D25"/>
    </sheetView>
  </sheetViews>
  <sheetFormatPr defaultRowHeight="18.75"/>
  <sheetData>
    <row r="1" spans="1:10">
      <c r="A1" t="s">
        <v>22</v>
      </c>
      <c r="B1" t="s">
        <v>152</v>
      </c>
      <c r="C1" t="s">
        <v>151</v>
      </c>
      <c r="D1" t="s">
        <v>114</v>
      </c>
      <c r="E1" t="s">
        <v>74</v>
      </c>
      <c r="F1" t="s">
        <v>113</v>
      </c>
      <c r="G1" t="s">
        <v>122</v>
      </c>
      <c r="H1" t="s">
        <v>123</v>
      </c>
      <c r="I1" t="s">
        <v>124</v>
      </c>
      <c r="J1" t="s">
        <v>147</v>
      </c>
    </row>
    <row r="2" spans="1:10">
      <c r="A2" t="str">
        <f>IF(D2&lt;&gt;"",DATA!$A$2,"")</f>
        <v/>
      </c>
      <c r="B2" t="str">
        <f>IF(D2&lt;&gt;"",第２号様式!$B$3-1,"")</f>
        <v/>
      </c>
      <c r="C2">
        <v>1</v>
      </c>
      <c r="D2" t="str">
        <f>IF('（任意）活動報告'!B5&lt;&gt;"",'（任意）活動報告'!B5,"")</f>
        <v/>
      </c>
      <c r="E2" t="str">
        <f>IF($D2&lt;&gt;"",'（任意）活動報告'!C5,"")</f>
        <v/>
      </c>
      <c r="F2" t="str">
        <f>IF($D2&lt;&gt;"",'（任意）活動報告'!D5,"")</f>
        <v/>
      </c>
      <c r="G2" t="str">
        <f>IF($D2&lt;&gt;"",'（任意）活動報告'!E5,"")</f>
        <v/>
      </c>
      <c r="H2" t="str">
        <f>IF($D2&lt;&gt;"",'（任意）活動報告'!F5,"")</f>
        <v/>
      </c>
      <c r="I2" t="str">
        <f>IF($D2&lt;&gt;"",'（任意）活動報告'!G5,"")</f>
        <v/>
      </c>
      <c r="J2" t="str">
        <f>IF($D2&lt;&gt;"",'（任意）活動報告'!H5,"")</f>
        <v/>
      </c>
    </row>
    <row r="3" spans="1:10">
      <c r="A3" t="str">
        <f>IF(D3&lt;&gt;"",DATA!$A$2,"")</f>
        <v/>
      </c>
      <c r="B3" t="str">
        <f>IF(D3&lt;&gt;"",第２号様式!$B$3-1,"")</f>
        <v/>
      </c>
      <c r="C3">
        <v>2</v>
      </c>
      <c r="D3" t="str">
        <f>IF('（任意）活動報告'!B6&lt;&gt;"",'（任意）活動報告'!B6,"")</f>
        <v/>
      </c>
      <c r="E3" t="str">
        <f>IF($D3&lt;&gt;"",'（任意）活動報告'!C6,"")</f>
        <v/>
      </c>
      <c r="F3" t="str">
        <f>IF($D3&lt;&gt;"",'（任意）活動報告'!D6,"")</f>
        <v/>
      </c>
      <c r="G3" t="str">
        <f>IF($D3&lt;&gt;"",'（任意）活動報告'!E6,"")</f>
        <v/>
      </c>
      <c r="H3" t="str">
        <f>IF($D3&lt;&gt;"",'（任意）活動報告'!F6,"")</f>
        <v/>
      </c>
      <c r="I3" t="str">
        <f>IF($D3&lt;&gt;"",'（任意）活動報告'!G6,"")</f>
        <v/>
      </c>
      <c r="J3" t="str">
        <f>IF($D3&lt;&gt;"",'（任意）活動報告'!H6,"")</f>
        <v/>
      </c>
    </row>
    <row r="4" spans="1:10">
      <c r="A4" t="str">
        <f>IF(D4&lt;&gt;"",DATA!$A$2,"")</f>
        <v/>
      </c>
      <c r="B4" t="str">
        <f>IF(D4&lt;&gt;"",第２号様式!$B$3-1,"")</f>
        <v/>
      </c>
      <c r="C4">
        <v>3</v>
      </c>
      <c r="D4" t="str">
        <f>IF('（任意）活動報告'!B7&lt;&gt;"",'（任意）活動報告'!B7,"")</f>
        <v/>
      </c>
      <c r="E4" t="str">
        <f>IF($D4&lt;&gt;"",'（任意）活動報告'!C7,"")</f>
        <v/>
      </c>
      <c r="F4" t="str">
        <f>IF($D4&lt;&gt;"",'（任意）活動報告'!D7,"")</f>
        <v/>
      </c>
      <c r="G4" t="str">
        <f>IF($D4&lt;&gt;"",'（任意）活動報告'!E7,"")</f>
        <v/>
      </c>
      <c r="H4" t="str">
        <f>IF($D4&lt;&gt;"",'（任意）活動報告'!F7,"")</f>
        <v/>
      </c>
      <c r="I4" t="str">
        <f>IF($D4&lt;&gt;"",'（任意）活動報告'!G7,"")</f>
        <v/>
      </c>
      <c r="J4" t="str">
        <f>IF($D4&lt;&gt;"",'（任意）活動報告'!H7,"")</f>
        <v/>
      </c>
    </row>
    <row r="5" spans="1:10">
      <c r="A5" t="str">
        <f>IF(D5&lt;&gt;"",DATA!$A$2,"")</f>
        <v/>
      </c>
      <c r="B5" t="str">
        <f>IF(D5&lt;&gt;"",第２号様式!$B$3-1,"")</f>
        <v/>
      </c>
      <c r="C5">
        <v>4</v>
      </c>
      <c r="D5" t="str">
        <f>IF('（任意）活動報告'!B8&lt;&gt;"",'（任意）活動報告'!B8,"")</f>
        <v/>
      </c>
      <c r="E5" t="str">
        <f>IF($D5&lt;&gt;"",'（任意）活動報告'!C8,"")</f>
        <v/>
      </c>
      <c r="F5" t="str">
        <f>IF($D5&lt;&gt;"",'（任意）活動報告'!D8,"")</f>
        <v/>
      </c>
      <c r="G5" t="str">
        <f>IF($D5&lt;&gt;"",'（任意）活動報告'!E8,"")</f>
        <v/>
      </c>
      <c r="H5" t="str">
        <f>IF($D5&lt;&gt;"",'（任意）活動報告'!F8,"")</f>
        <v/>
      </c>
      <c r="I5" t="str">
        <f>IF($D5&lt;&gt;"",'（任意）活動報告'!G8,"")</f>
        <v/>
      </c>
      <c r="J5" t="str">
        <f>IF($D5&lt;&gt;"",'（任意）活動報告'!H8,"")</f>
        <v/>
      </c>
    </row>
    <row r="6" spans="1:10">
      <c r="A6" t="str">
        <f>IF(D6&lt;&gt;"",DATA!$A$2,"")</f>
        <v/>
      </c>
      <c r="B6" t="str">
        <f>IF(D6&lt;&gt;"",第２号様式!$B$3-1,"")</f>
        <v/>
      </c>
      <c r="C6">
        <v>5</v>
      </c>
      <c r="D6" t="str">
        <f>IF('（任意）活動報告'!B9&lt;&gt;"",'（任意）活動報告'!B9,"")</f>
        <v/>
      </c>
      <c r="E6" t="str">
        <f>IF($D6&lt;&gt;"",'（任意）活動報告'!C9,"")</f>
        <v/>
      </c>
      <c r="F6" t="str">
        <f>IF($D6&lt;&gt;"",'（任意）活動報告'!D9,"")</f>
        <v/>
      </c>
      <c r="G6" t="str">
        <f>IF($D6&lt;&gt;"",'（任意）活動報告'!E9,"")</f>
        <v/>
      </c>
      <c r="H6" t="str">
        <f>IF($D6&lt;&gt;"",'（任意）活動報告'!F9,"")</f>
        <v/>
      </c>
      <c r="I6" t="str">
        <f>IF($D6&lt;&gt;"",'（任意）活動報告'!G9,"")</f>
        <v/>
      </c>
      <c r="J6" t="str">
        <f>IF($D6&lt;&gt;"",'（任意）活動報告'!H9,"")</f>
        <v/>
      </c>
    </row>
    <row r="7" spans="1:10">
      <c r="A7" t="str">
        <f>IF(D7&lt;&gt;"",DATA!$A$2,"")</f>
        <v/>
      </c>
      <c r="B7" t="str">
        <f>IF(D7&lt;&gt;"",第２号様式!$B$3-1,"")</f>
        <v/>
      </c>
      <c r="C7">
        <v>6</v>
      </c>
      <c r="D7" t="str">
        <f>IF('（任意）活動報告'!B10&lt;&gt;"",'（任意）活動報告'!B10,"")</f>
        <v/>
      </c>
      <c r="E7" t="str">
        <f>IF($D7&lt;&gt;"",'（任意）活動報告'!C10,"")</f>
        <v/>
      </c>
      <c r="F7" t="str">
        <f>IF($D7&lt;&gt;"",'（任意）活動報告'!D10,"")</f>
        <v/>
      </c>
      <c r="G7" t="str">
        <f>IF($D7&lt;&gt;"",'（任意）活動報告'!E10,"")</f>
        <v/>
      </c>
      <c r="H7" t="str">
        <f>IF($D7&lt;&gt;"",'（任意）活動報告'!F10,"")</f>
        <v/>
      </c>
      <c r="I7" t="str">
        <f>IF($D7&lt;&gt;"",'（任意）活動報告'!G10,"")</f>
        <v/>
      </c>
      <c r="J7" t="str">
        <f>IF($D7&lt;&gt;"",'（任意）活動報告'!H10,"")</f>
        <v/>
      </c>
    </row>
    <row r="8" spans="1:10">
      <c r="A8" t="str">
        <f>IF(D8&lt;&gt;"",DATA!$A$2,"")</f>
        <v/>
      </c>
      <c r="B8" t="str">
        <f>IF(D8&lt;&gt;"",第２号様式!$B$3-1,"")</f>
        <v/>
      </c>
      <c r="C8">
        <v>7</v>
      </c>
      <c r="D8" t="str">
        <f>IF('（任意）活動報告'!B11&lt;&gt;"",'（任意）活動報告'!B11,"")</f>
        <v/>
      </c>
      <c r="E8" t="str">
        <f>IF($D8&lt;&gt;"",'（任意）活動報告'!C11,"")</f>
        <v/>
      </c>
      <c r="F8" t="str">
        <f>IF($D8&lt;&gt;"",'（任意）活動報告'!D11,"")</f>
        <v/>
      </c>
      <c r="G8" t="str">
        <f>IF($D8&lt;&gt;"",'（任意）活動報告'!E11,"")</f>
        <v/>
      </c>
      <c r="H8" t="str">
        <f>IF($D8&lt;&gt;"",'（任意）活動報告'!F11,"")</f>
        <v/>
      </c>
      <c r="I8" t="str">
        <f>IF($D8&lt;&gt;"",'（任意）活動報告'!G11,"")</f>
        <v/>
      </c>
      <c r="J8" t="str">
        <f>IF($D8&lt;&gt;"",'（任意）活動報告'!H11,"")</f>
        <v/>
      </c>
    </row>
    <row r="9" spans="1:10">
      <c r="A9" t="str">
        <f>IF(D9&lt;&gt;"",DATA!$A$2,"")</f>
        <v/>
      </c>
      <c r="B9" t="str">
        <f>IF(D9&lt;&gt;"",第２号様式!$B$3-1,"")</f>
        <v/>
      </c>
      <c r="C9">
        <v>8</v>
      </c>
      <c r="D9" t="str">
        <f>IF('（任意）活動報告'!B12&lt;&gt;"",'（任意）活動報告'!B12,"")</f>
        <v/>
      </c>
      <c r="E9" t="str">
        <f>IF($D9&lt;&gt;"",'（任意）活動報告'!C12,"")</f>
        <v/>
      </c>
      <c r="F9" t="str">
        <f>IF($D9&lt;&gt;"",'（任意）活動報告'!D12,"")</f>
        <v/>
      </c>
      <c r="G9" t="str">
        <f>IF($D9&lt;&gt;"",'（任意）活動報告'!E12,"")</f>
        <v/>
      </c>
      <c r="H9" t="str">
        <f>IF($D9&lt;&gt;"",'（任意）活動報告'!F12,"")</f>
        <v/>
      </c>
      <c r="I9" t="str">
        <f>IF($D9&lt;&gt;"",'（任意）活動報告'!G12,"")</f>
        <v/>
      </c>
      <c r="J9" t="str">
        <f>IF($D9&lt;&gt;"",'（任意）活動報告'!H12,"")</f>
        <v/>
      </c>
    </row>
    <row r="10" spans="1:10">
      <c r="A10" t="str">
        <f>IF(D10&lt;&gt;"",DATA!$A$2,"")</f>
        <v/>
      </c>
      <c r="B10" t="str">
        <f>IF(D10&lt;&gt;"",第２号様式!$B$3-1,"")</f>
        <v/>
      </c>
      <c r="C10">
        <v>9</v>
      </c>
      <c r="D10" t="str">
        <f>IF('（任意）活動報告'!B13&lt;&gt;"",'（任意）活動報告'!B13,"")</f>
        <v/>
      </c>
      <c r="E10" t="str">
        <f>IF($D10&lt;&gt;"",'（任意）活動報告'!C13,"")</f>
        <v/>
      </c>
      <c r="F10" t="str">
        <f>IF($D10&lt;&gt;"",'（任意）活動報告'!D13,"")</f>
        <v/>
      </c>
      <c r="G10" t="str">
        <f>IF($D10&lt;&gt;"",'（任意）活動報告'!E13,"")</f>
        <v/>
      </c>
      <c r="H10" t="str">
        <f>IF($D10&lt;&gt;"",'（任意）活動報告'!F13,"")</f>
        <v/>
      </c>
      <c r="I10" t="str">
        <f>IF($D10&lt;&gt;"",'（任意）活動報告'!G13,"")</f>
        <v/>
      </c>
      <c r="J10" t="str">
        <f>IF($D10&lt;&gt;"",'（任意）活動報告'!H13,"")</f>
        <v/>
      </c>
    </row>
    <row r="11" spans="1:10">
      <c r="A11" t="str">
        <f>IF(D11&lt;&gt;"",DATA!$A$2,"")</f>
        <v/>
      </c>
      <c r="B11" t="str">
        <f>IF(D11&lt;&gt;"",第２号様式!$B$3-1,"")</f>
        <v/>
      </c>
      <c r="C11">
        <v>10</v>
      </c>
      <c r="D11" t="str">
        <f>IF('（任意）活動報告'!B14&lt;&gt;"",'（任意）活動報告'!B14,"")</f>
        <v/>
      </c>
      <c r="E11" t="str">
        <f>IF($D11&lt;&gt;"",'（任意）活動報告'!C14,"")</f>
        <v/>
      </c>
      <c r="F11" t="str">
        <f>IF($D11&lt;&gt;"",'（任意）活動報告'!D14,"")</f>
        <v/>
      </c>
      <c r="G11" t="str">
        <f>IF($D11&lt;&gt;"",'（任意）活動報告'!E14,"")</f>
        <v/>
      </c>
      <c r="H11" t="str">
        <f>IF($D11&lt;&gt;"",'（任意）活動報告'!F14,"")</f>
        <v/>
      </c>
      <c r="I11" t="str">
        <f>IF($D11&lt;&gt;"",'（任意）活動報告'!G14,"")</f>
        <v/>
      </c>
      <c r="J11" t="str">
        <f>IF($D11&lt;&gt;"",'（任意）活動報告'!H14,"")</f>
        <v/>
      </c>
    </row>
  </sheetData>
  <phoneticPr fontId="1"/>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2"/>
  <dimension ref="A1:G19"/>
  <sheetViews>
    <sheetView workbookViewId="0">
      <selection activeCell="D25" sqref="D25"/>
    </sheetView>
  </sheetViews>
  <sheetFormatPr defaultRowHeight="18.75"/>
  <cols>
    <col min="6" max="6" width="60.875" bestFit="1" customWidth="1"/>
    <col min="7" max="7" width="40" bestFit="1" customWidth="1"/>
  </cols>
  <sheetData>
    <row r="1" spans="1:7">
      <c r="A1" t="s">
        <v>153</v>
      </c>
      <c r="B1">
        <v>1</v>
      </c>
      <c r="D1" t="s">
        <v>94</v>
      </c>
      <c r="E1" t="s">
        <v>154</v>
      </c>
      <c r="F1" t="s">
        <v>75</v>
      </c>
      <c r="G1" t="s">
        <v>155</v>
      </c>
    </row>
    <row r="2" spans="1:7">
      <c r="A2" t="s">
        <v>54</v>
      </c>
      <c r="B2" t="s">
        <v>156</v>
      </c>
      <c r="D2" t="s">
        <v>95</v>
      </c>
      <c r="E2" t="s">
        <v>157</v>
      </c>
      <c r="F2" t="s">
        <v>76</v>
      </c>
      <c r="G2" t="s">
        <v>158</v>
      </c>
    </row>
    <row r="3" spans="1:7">
      <c r="A3" t="s">
        <v>159</v>
      </c>
      <c r="B3">
        <v>1</v>
      </c>
      <c r="D3" t="s">
        <v>96</v>
      </c>
      <c r="E3" t="s">
        <v>160</v>
      </c>
      <c r="F3" t="s">
        <v>77</v>
      </c>
      <c r="G3" t="s">
        <v>161</v>
      </c>
    </row>
    <row r="4" spans="1:7">
      <c r="A4" t="s">
        <v>162</v>
      </c>
      <c r="D4" t="s">
        <v>97</v>
      </c>
      <c r="E4" t="s">
        <v>163</v>
      </c>
      <c r="F4" t="s">
        <v>78</v>
      </c>
      <c r="G4" t="s">
        <v>164</v>
      </c>
    </row>
    <row r="5" spans="1:7">
      <c r="A5" t="s">
        <v>165</v>
      </c>
      <c r="D5" t="s">
        <v>98</v>
      </c>
      <c r="E5" t="s">
        <v>166</v>
      </c>
      <c r="F5" t="s">
        <v>79</v>
      </c>
      <c r="G5" t="s">
        <v>167</v>
      </c>
    </row>
    <row r="6" spans="1:7">
      <c r="A6" t="s">
        <v>168</v>
      </c>
      <c r="D6" t="s">
        <v>99</v>
      </c>
      <c r="E6" t="s">
        <v>169</v>
      </c>
      <c r="F6" t="s">
        <v>80</v>
      </c>
      <c r="G6" t="s">
        <v>170</v>
      </c>
    </row>
    <row r="7" spans="1:7">
      <c r="A7" t="s">
        <v>171</v>
      </c>
      <c r="D7" t="s">
        <v>100</v>
      </c>
      <c r="E7" t="s">
        <v>172</v>
      </c>
      <c r="F7" t="s">
        <v>81</v>
      </c>
      <c r="G7" t="s">
        <v>170</v>
      </c>
    </row>
    <row r="8" spans="1:7">
      <c r="A8" t="s">
        <v>157</v>
      </c>
      <c r="D8" t="s">
        <v>101</v>
      </c>
      <c r="E8" t="s">
        <v>173</v>
      </c>
      <c r="F8" t="s">
        <v>82</v>
      </c>
      <c r="G8" t="s">
        <v>174</v>
      </c>
    </row>
    <row r="9" spans="1:7">
      <c r="A9" t="s">
        <v>160</v>
      </c>
      <c r="B9">
        <v>1</v>
      </c>
      <c r="D9" t="s">
        <v>102</v>
      </c>
      <c r="E9" t="s">
        <v>175</v>
      </c>
      <c r="F9" t="s">
        <v>83</v>
      </c>
      <c r="G9" t="s">
        <v>176</v>
      </c>
    </row>
    <row r="10" spans="1:7">
      <c r="A10" t="s">
        <v>163</v>
      </c>
      <c r="D10" t="s">
        <v>103</v>
      </c>
      <c r="E10" t="s">
        <v>177</v>
      </c>
      <c r="F10" t="s">
        <v>84</v>
      </c>
      <c r="G10" t="s">
        <v>178</v>
      </c>
    </row>
    <row r="11" spans="1:7">
      <c r="A11" t="s">
        <v>166</v>
      </c>
      <c r="D11" t="s">
        <v>104</v>
      </c>
      <c r="E11" t="s">
        <v>179</v>
      </c>
      <c r="F11" t="s">
        <v>85</v>
      </c>
      <c r="G11" t="s">
        <v>180</v>
      </c>
    </row>
    <row r="12" spans="1:7">
      <c r="A12" t="s">
        <v>169</v>
      </c>
      <c r="B12">
        <v>1</v>
      </c>
      <c r="D12" t="s">
        <v>105</v>
      </c>
      <c r="E12" t="s">
        <v>181</v>
      </c>
      <c r="F12" t="s">
        <v>86</v>
      </c>
      <c r="G12" t="s">
        <v>182</v>
      </c>
    </row>
    <row r="13" spans="1:7">
      <c r="A13" t="s">
        <v>173</v>
      </c>
      <c r="D13" t="s">
        <v>106</v>
      </c>
      <c r="E13" t="s">
        <v>183</v>
      </c>
      <c r="F13" t="s">
        <v>87</v>
      </c>
      <c r="G13" t="s">
        <v>184</v>
      </c>
    </row>
    <row r="14" spans="1:7">
      <c r="A14" t="s">
        <v>175</v>
      </c>
      <c r="B14">
        <v>1</v>
      </c>
      <c r="D14" t="s">
        <v>107</v>
      </c>
      <c r="E14" t="s">
        <v>159</v>
      </c>
      <c r="F14" t="s">
        <v>88</v>
      </c>
      <c r="G14" t="s">
        <v>185</v>
      </c>
    </row>
    <row r="15" spans="1:7">
      <c r="A15" t="s">
        <v>177</v>
      </c>
      <c r="D15" t="s">
        <v>108</v>
      </c>
      <c r="E15" t="s">
        <v>162</v>
      </c>
      <c r="F15" t="s">
        <v>89</v>
      </c>
      <c r="G15" t="s">
        <v>186</v>
      </c>
    </row>
    <row r="16" spans="1:7">
      <c r="A16" t="s">
        <v>179</v>
      </c>
      <c r="D16" t="s">
        <v>109</v>
      </c>
      <c r="E16" t="s">
        <v>165</v>
      </c>
      <c r="F16" t="s">
        <v>90</v>
      </c>
      <c r="G16" t="s">
        <v>185</v>
      </c>
    </row>
    <row r="17" spans="1:7">
      <c r="A17" t="s">
        <v>181</v>
      </c>
      <c r="D17" t="s">
        <v>110</v>
      </c>
      <c r="E17" t="s">
        <v>168</v>
      </c>
      <c r="F17" t="s">
        <v>91</v>
      </c>
      <c r="G17" t="s">
        <v>185</v>
      </c>
    </row>
    <row r="18" spans="1:7">
      <c r="A18" t="s">
        <v>183</v>
      </c>
      <c r="D18" t="s">
        <v>111</v>
      </c>
      <c r="E18" t="s">
        <v>171</v>
      </c>
      <c r="F18" t="s">
        <v>92</v>
      </c>
      <c r="G18" t="s">
        <v>187</v>
      </c>
    </row>
    <row r="19" spans="1:7">
      <c r="D19" t="s">
        <v>112</v>
      </c>
      <c r="E19" t="s">
        <v>188</v>
      </c>
      <c r="F19" t="s">
        <v>93</v>
      </c>
      <c r="G19" t="s">
        <v>189</v>
      </c>
    </row>
  </sheetData>
  <phoneticPr fontId="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92D050"/>
  </sheetPr>
  <dimension ref="A1:E15"/>
  <sheetViews>
    <sheetView zoomScaleNormal="100" zoomScaleSheetLayoutView="130" workbookViewId="0">
      <selection activeCell="B9" sqref="B9"/>
    </sheetView>
  </sheetViews>
  <sheetFormatPr defaultRowHeight="18.75"/>
  <cols>
    <col min="1" max="1" width="11" bestFit="1" customWidth="1"/>
    <col min="2" max="2" width="84.125" style="7" customWidth="1"/>
    <col min="4" max="4" width="60.375" customWidth="1"/>
    <col min="5" max="5" width="64.375" style="7" customWidth="1"/>
  </cols>
  <sheetData>
    <row r="1" spans="1:5">
      <c r="D1" s="1" t="s">
        <v>195</v>
      </c>
      <c r="E1" s="123" t="s">
        <v>251</v>
      </c>
    </row>
    <row r="2" spans="1:5" hidden="1">
      <c r="A2" s="1" t="s">
        <v>0</v>
      </c>
      <c r="B2" s="5">
        <f>第１号様式!B4</f>
        <v>0</v>
      </c>
      <c r="C2" s="12"/>
      <c r="D2" s="9" t="s">
        <v>196</v>
      </c>
      <c r="E2" s="108" t="s">
        <v>197</v>
      </c>
    </row>
    <row r="3" spans="1:5" hidden="1">
      <c r="A3" s="1" t="s">
        <v>1</v>
      </c>
      <c r="B3" s="2">
        <f ca="1">YEAR(NOW())-IF(MONTH(NOW())&gt;3,0,1)</f>
        <v>2025</v>
      </c>
      <c r="C3" s="12"/>
      <c r="D3" s="9">
        <v>2026</v>
      </c>
      <c r="E3" s="108" t="s">
        <v>198</v>
      </c>
    </row>
    <row r="4" spans="1:5" hidden="1">
      <c r="D4" s="107"/>
      <c r="E4" s="109"/>
    </row>
    <row r="5" spans="1:5" ht="46.5" customHeight="1">
      <c r="A5" s="1" t="s">
        <v>2</v>
      </c>
      <c r="B5" s="3"/>
      <c r="D5" s="106" t="s">
        <v>201</v>
      </c>
      <c r="E5" s="108" t="s">
        <v>200</v>
      </c>
    </row>
    <row r="6" spans="1:5" ht="167.25" customHeight="1">
      <c r="A6" s="1" t="s">
        <v>3</v>
      </c>
      <c r="B6" s="3"/>
      <c r="D6" s="108" t="s">
        <v>209</v>
      </c>
      <c r="E6" s="108" t="s">
        <v>199</v>
      </c>
    </row>
    <row r="7" spans="1:5">
      <c r="D7" s="131"/>
      <c r="E7" s="132"/>
    </row>
    <row r="8" spans="1:5">
      <c r="D8" s="133"/>
      <c r="E8" s="134"/>
    </row>
    <row r="9" spans="1:5" ht="36.75" customHeight="1">
      <c r="A9" s="1" t="s">
        <v>267</v>
      </c>
      <c r="B9" s="6"/>
      <c r="C9" s="12"/>
      <c r="D9" s="9" t="s">
        <v>268</v>
      </c>
      <c r="E9" s="108" t="s">
        <v>269</v>
      </c>
    </row>
    <row r="10" spans="1:5" ht="36.75" customHeight="1">
      <c r="A10" s="1" t="s">
        <v>6</v>
      </c>
      <c r="B10" s="6">
        <v>2025</v>
      </c>
      <c r="C10" s="12"/>
      <c r="D10" s="9">
        <v>2026</v>
      </c>
      <c r="E10" s="108" t="s">
        <v>204</v>
      </c>
    </row>
    <row r="11" spans="1:5" ht="37.5" customHeight="1">
      <c r="A11" s="1" t="s">
        <v>4</v>
      </c>
      <c r="B11" s="4">
        <v>4</v>
      </c>
      <c r="C11" s="12"/>
      <c r="D11" s="9">
        <v>4</v>
      </c>
      <c r="E11" s="108" t="s">
        <v>261</v>
      </c>
    </row>
    <row r="12" spans="1:5" ht="36.75" customHeight="1">
      <c r="A12" s="123" t="s">
        <v>259</v>
      </c>
      <c r="B12" s="5"/>
      <c r="C12" s="12"/>
      <c r="D12" s="9">
        <v>10.5</v>
      </c>
      <c r="E12" s="108" t="s">
        <v>206</v>
      </c>
    </row>
    <row r="13" spans="1:5" ht="37.5" customHeight="1">
      <c r="A13" s="1" t="s">
        <v>5</v>
      </c>
      <c r="B13" s="5"/>
      <c r="C13" s="12"/>
      <c r="D13" s="9" t="s">
        <v>203</v>
      </c>
      <c r="E13" s="108" t="s">
        <v>202</v>
      </c>
    </row>
    <row r="14" spans="1:5" ht="36.75" customHeight="1">
      <c r="A14" s="1" t="s">
        <v>8</v>
      </c>
      <c r="B14" s="6">
        <v>2030</v>
      </c>
      <c r="C14" s="12"/>
      <c r="D14" s="9">
        <v>2030</v>
      </c>
      <c r="E14" s="108" t="s">
        <v>207</v>
      </c>
    </row>
    <row r="15" spans="1:5" ht="36.75" customHeight="1">
      <c r="A15" s="123" t="s">
        <v>260</v>
      </c>
      <c r="B15" s="5"/>
      <c r="C15" s="12"/>
      <c r="D15" s="110" t="s">
        <v>205</v>
      </c>
      <c r="E15" s="108" t="s">
        <v>208</v>
      </c>
    </row>
  </sheetData>
  <sheetProtection algorithmName="SHA-512" hashValue="geBEgOsBvwI1JaVufjkivb1VJXIQeNhccEcS5Rqz1qX4KOXXez+bTyx5iaqRwW0iPrB60Yr+USSHtAkaxBb/kQ==" saltValue="yaf6LH6CIvykVa7FYnIwMw==" spinCount="100000" sheet="1" objects="1" scenarios="1"/>
  <protectedRanges>
    <protectedRange sqref="B2:B3 B5:B6 B9:B15" name="範囲1"/>
  </protectedRanges>
  <phoneticPr fontId="1"/>
  <dataValidations count="2">
    <dataValidation type="list" allowBlank="1" showInputMessage="1" showErrorMessage="1" sqref="B10" xr:uid="{00000000-0002-0000-0100-000000000000}">
      <formula1>"2020,2021,2022,2023,2024,2025,2026,2027,2028,2029,2030"</formula1>
    </dataValidation>
    <dataValidation type="list" allowBlank="1" showInputMessage="1" showErrorMessage="1" sqref="B11" xr:uid="{00000000-0002-0000-0100-000001000000}">
      <formula1>"1,2,3,4,5,6,7,8,9,10,11,12"</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988C21-251D-48DD-8AB9-192FDEAADC4D}">
  <sheetPr codeName="Sheet3">
    <tabColor rgb="FFFFFF00"/>
  </sheetPr>
  <dimension ref="A1:B3"/>
  <sheetViews>
    <sheetView workbookViewId="0">
      <selection activeCell="B2" sqref="B2"/>
    </sheetView>
  </sheetViews>
  <sheetFormatPr defaultRowHeight="18.75"/>
  <cols>
    <col min="1" max="1" width="121.75" customWidth="1"/>
    <col min="2" max="2" width="44.625" customWidth="1"/>
  </cols>
  <sheetData>
    <row r="1" spans="1:2">
      <c r="A1" s="1" t="s">
        <v>264</v>
      </c>
    </row>
    <row r="2" spans="1:2" ht="409.5" customHeight="1">
      <c r="A2" s="108" t="s">
        <v>265</v>
      </c>
      <c r="B2" s="7" t="s">
        <v>263</v>
      </c>
    </row>
    <row r="3" spans="1:2" ht="138.75" customHeight="1">
      <c r="A3" s="108" t="s">
        <v>262</v>
      </c>
    </row>
  </sheetData>
  <phoneticPr fontId="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tabColor rgb="FF00B0F0"/>
  </sheetPr>
  <dimension ref="A1:D11"/>
  <sheetViews>
    <sheetView view="pageBreakPreview" zoomScale="106" zoomScaleNormal="100" zoomScaleSheetLayoutView="106" workbookViewId="0">
      <selection activeCell="C10" sqref="C10"/>
    </sheetView>
  </sheetViews>
  <sheetFormatPr defaultRowHeight="18.75"/>
  <cols>
    <col min="1" max="1" width="10.5" style="12" customWidth="1"/>
    <col min="2" max="2" width="14.5" style="12" customWidth="1"/>
    <col min="3" max="3" width="55.125" style="13" customWidth="1"/>
    <col min="4" max="4" width="9" customWidth="1"/>
    <col min="5" max="5" width="31.125" customWidth="1"/>
  </cols>
  <sheetData>
    <row r="1" spans="1:4">
      <c r="A1" s="1" t="s">
        <v>9</v>
      </c>
      <c r="B1" s="1" t="s">
        <v>7</v>
      </c>
      <c r="C1" s="8" t="s">
        <v>10</v>
      </c>
    </row>
    <row r="2" spans="1:4" ht="56.25" customHeight="1">
      <c r="A2" s="9">
        <v>2021</v>
      </c>
      <c r="B2" s="10"/>
      <c r="C2" s="11"/>
      <c r="D2" t="s">
        <v>11</v>
      </c>
    </row>
    <row r="3" spans="1:4" ht="56.25" customHeight="1">
      <c r="A3" s="9">
        <v>2022</v>
      </c>
      <c r="B3" s="10"/>
      <c r="C3" s="11"/>
      <c r="D3" t="s">
        <v>12</v>
      </c>
    </row>
    <row r="4" spans="1:4" ht="56.25" customHeight="1">
      <c r="A4" s="9">
        <v>2023</v>
      </c>
      <c r="B4" s="10"/>
      <c r="C4" s="11"/>
      <c r="D4" t="s">
        <v>13</v>
      </c>
    </row>
    <row r="5" spans="1:4" ht="56.25" customHeight="1">
      <c r="A5" s="9">
        <v>2024</v>
      </c>
      <c r="B5" s="10"/>
      <c r="C5" s="11"/>
      <c r="D5" t="s">
        <v>14</v>
      </c>
    </row>
    <row r="6" spans="1:4" ht="56.25" customHeight="1">
      <c r="A6" s="9">
        <v>2025</v>
      </c>
      <c r="B6" s="10"/>
      <c r="C6" s="11"/>
      <c r="D6" t="s">
        <v>15</v>
      </c>
    </row>
    <row r="7" spans="1:4" ht="56.25" customHeight="1">
      <c r="A7" s="9">
        <v>2026</v>
      </c>
      <c r="B7" s="10"/>
      <c r="C7" s="11"/>
      <c r="D7" t="s">
        <v>16</v>
      </c>
    </row>
    <row r="8" spans="1:4" ht="56.25" customHeight="1">
      <c r="A8" s="9">
        <v>2027</v>
      </c>
      <c r="B8" s="10"/>
      <c r="C8" s="11"/>
      <c r="D8" t="s">
        <v>18</v>
      </c>
    </row>
    <row r="9" spans="1:4" ht="56.25" customHeight="1">
      <c r="A9" s="9">
        <v>2028</v>
      </c>
      <c r="B9" s="10"/>
      <c r="C9" s="11" t="s">
        <v>17</v>
      </c>
      <c r="D9" t="s">
        <v>19</v>
      </c>
    </row>
    <row r="10" spans="1:4" ht="56.25" customHeight="1">
      <c r="A10" s="9">
        <v>2029</v>
      </c>
      <c r="B10" s="10"/>
      <c r="C10" s="11" t="s">
        <v>17</v>
      </c>
      <c r="D10" t="s">
        <v>20</v>
      </c>
    </row>
    <row r="11" spans="1:4" ht="56.25" customHeight="1">
      <c r="A11" s="9">
        <v>2030</v>
      </c>
      <c r="B11" s="10"/>
      <c r="C11" s="11" t="s">
        <v>17</v>
      </c>
      <c r="D11" t="s">
        <v>21</v>
      </c>
    </row>
  </sheetData>
  <sheetProtection algorithmName="SHA-512" hashValue="8alUbghDJ1kT0KkMe/7LnnBXMGLkCVE858nUEnytuAgl7zZ5gQDSfMMPa39gDWM3f8da904GNrM3jVd94WQsXw==" saltValue="WVjEGa5oS3JWQvQ+u5Kg5g==" spinCount="100000" sheet="1" objects="1" scenarios="1"/>
  <protectedRanges>
    <protectedRange sqref="B2:C11" name="範囲1"/>
  </protectedRanges>
  <phoneticPr fontId="1"/>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tabColor theme="7" tint="0.79998168889431442"/>
  </sheetPr>
  <dimension ref="A1:H40"/>
  <sheetViews>
    <sheetView workbookViewId="0">
      <selection activeCell="C10" sqref="C10"/>
    </sheetView>
  </sheetViews>
  <sheetFormatPr defaultRowHeight="18.75"/>
  <cols>
    <col min="1" max="1" width="11" bestFit="1" customWidth="1"/>
    <col min="2" max="2" width="60.875" bestFit="1" customWidth="1"/>
    <col min="3" max="3" width="40" bestFit="1" customWidth="1"/>
    <col min="4" max="4" width="10.875" style="12" customWidth="1"/>
    <col min="6" max="6" width="8.875" style="12" customWidth="1"/>
    <col min="7" max="7" width="9" style="12"/>
    <col min="8" max="8" width="11.75" style="12" customWidth="1"/>
  </cols>
  <sheetData>
    <row r="1" spans="1:8">
      <c r="A1" s="1" t="str">
        <f>IF(DATA3!E1="","",DATA3!E1)</f>
        <v>三側面番号</v>
      </c>
      <c r="B1" s="1" t="str">
        <f>IF(DATA3!F1="","",DATA3!F1)</f>
        <v>制度名</v>
      </c>
      <c r="C1" s="1" t="str">
        <f>IF(DATA3!G1="","",DATA3!G1)</f>
        <v>担当課</v>
      </c>
      <c r="D1" s="1" t="s">
        <v>190</v>
      </c>
      <c r="F1" s="1" t="s">
        <v>191</v>
      </c>
      <c r="G1" s="1" t="s">
        <v>192</v>
      </c>
      <c r="H1" s="1" t="s">
        <v>193</v>
      </c>
    </row>
    <row r="2" spans="1:8">
      <c r="A2" s="106" t="str">
        <f>IF(DATA3!E2="","",DATA3!E2)</f>
        <v>経済01</v>
      </c>
      <c r="B2" s="106" t="str">
        <f>IF(DATA3!F2="","",DATA3!F2)</f>
        <v>富士市スタートアップ・サポーターズ</v>
      </c>
      <c r="C2" s="106" t="str">
        <f>IF(DATA3!G2="","",DATA3!G2)</f>
        <v>産業支援課　地域産業支援センター</v>
      </c>
      <c r="D2" s="9" t="str">
        <f>IF(A2&lt;&gt;"", IFERROR( CHOOSE(INDEX(DATA3!B:B, MATCH(A2, DATA3!A:A, 0)) + 1, "－", "〇"), "－"), "")</f>
        <v>－</v>
      </c>
      <c r="F2" s="9" t="s">
        <v>122</v>
      </c>
      <c r="G2" s="9" t="str">
        <f>IF(H2&gt;0,"〇","")</f>
        <v>〇</v>
      </c>
      <c r="H2" s="9">
        <f>SUMIF(DATA3!A:A,F2&amp;"*",DATA3!B:B)</f>
        <v>1</v>
      </c>
    </row>
    <row r="3" spans="1:8">
      <c r="A3" s="106" t="str">
        <f>IF(DATA3!E3="","",DATA3!E3)</f>
        <v>経済02</v>
      </c>
      <c r="B3" s="106" t="str">
        <f>IF(DATA3!F3="","",DATA3!F3)</f>
        <v>富士市CNFプラットフォーム</v>
      </c>
      <c r="C3" s="106" t="str">
        <f>IF(DATA3!G3="","",DATA3!G3)</f>
        <v>産業政策課</v>
      </c>
      <c r="D3" s="9" t="str">
        <f>IF(A3&lt;&gt;"", IFERROR( CHOOSE(INDEX(DATA3!B:B, MATCH(A3, DATA3!A:A, 0)) + 1, "－", "〇"), "－"), "")</f>
        <v>〇</v>
      </c>
      <c r="F3" s="9" t="s">
        <v>123</v>
      </c>
      <c r="G3" s="9" t="str">
        <f t="shared" ref="G3:G4" si="0">IF(H3&gt;0,"〇","")</f>
        <v>〇</v>
      </c>
      <c r="H3" s="9">
        <f>SUMIF(DATA3!A:A,F3&amp;"*",DATA3!B:B)</f>
        <v>2</v>
      </c>
    </row>
    <row r="4" spans="1:8">
      <c r="A4" s="106" t="str">
        <f>IF(DATA3!E4="","",DATA3!E4)</f>
        <v>経済03</v>
      </c>
      <c r="B4" s="106" t="str">
        <f>IF(DATA3!F4="","",DATA3!F4)</f>
        <v>富士市空き家バンク協力事業者登録</v>
      </c>
      <c r="C4" s="106" t="str">
        <f>IF(DATA3!G4="","",DATA3!G4)</f>
        <v>住宅政策課</v>
      </c>
      <c r="D4" s="9" t="str">
        <f>IF(A4&lt;&gt;"", IFERROR( CHOOSE(INDEX(DATA3!B:B, MATCH(A4, DATA3!A:A, 0)) + 1, "－", "〇"), "－"), "")</f>
        <v>－</v>
      </c>
      <c r="F4" s="9" t="s">
        <v>124</v>
      </c>
      <c r="G4" s="9" t="str">
        <f t="shared" si="0"/>
        <v>〇</v>
      </c>
      <c r="H4" s="9">
        <f>SUMIF(DATA3!A:A,F4&amp;"*",DATA3!B:B)</f>
        <v>1</v>
      </c>
    </row>
    <row r="5" spans="1:8">
      <c r="A5" s="106" t="str">
        <f>IF(DATA3!E5="","",DATA3!E5)</f>
        <v>経済04</v>
      </c>
      <c r="B5" s="106" t="str">
        <f>IF(DATA3!F5="","",DATA3!F5)</f>
        <v>ふらりばサポータ―登録制度</v>
      </c>
      <c r="C5" s="106" t="str">
        <f>IF(DATA3!G5="","",DATA3!G5)</f>
        <v>企画課</v>
      </c>
      <c r="D5" s="9" t="str">
        <f>IF(A5&lt;&gt;"", IFERROR( CHOOSE(INDEX(DATA3!B:B, MATCH(A5, DATA3!A:A, 0)) + 1, "－", "〇"), "－"), "")</f>
        <v>－</v>
      </c>
    </row>
    <row r="6" spans="1:8">
      <c r="A6" s="106" t="str">
        <f>IF(DATA3!E6="","",DATA3!E6)</f>
        <v>社会01</v>
      </c>
      <c r="B6" s="106" t="str">
        <f>IF(DATA3!F6="","",DATA3!F6)</f>
        <v>はぐくむFUJIオフィシャルサポーター認定制度</v>
      </c>
      <c r="C6" s="106" t="str">
        <f>IF(DATA3!G6="","",DATA3!G6)</f>
        <v>こども未来課</v>
      </c>
      <c r="D6" s="9" t="str">
        <f>IF(A6&lt;&gt;"", IFERROR( CHOOSE(INDEX(DATA3!B:B, MATCH(A6, DATA3!A:A, 0)) + 1, "－", "〇"), "－"), "")</f>
        <v>〇</v>
      </c>
    </row>
    <row r="7" spans="1:8">
      <c r="A7" s="106" t="str">
        <f>IF(DATA3!E7="","",DATA3!E7)</f>
        <v>社会02</v>
      </c>
      <c r="B7" s="106" t="str">
        <f>IF(DATA3!F7="","",DATA3!F7)</f>
        <v>ふじ子育てほっとステーション</v>
      </c>
      <c r="C7" s="106" t="str">
        <f>IF(DATA3!G7="","",DATA3!G7)</f>
        <v>こども未来課</v>
      </c>
      <c r="D7" s="9" t="str">
        <f>IF(A7&lt;&gt;"", IFERROR( CHOOSE(INDEX(DATA3!B:B, MATCH(A7, DATA3!A:A, 0)) + 1, "－", "〇"), "－"), "")</f>
        <v>－</v>
      </c>
    </row>
    <row r="8" spans="1:8">
      <c r="A8" s="106" t="str">
        <f>IF(DATA3!E8="","",DATA3!E8)</f>
        <v>社会03</v>
      </c>
      <c r="B8" s="106" t="str">
        <f>IF(DATA3!F8="","",DATA3!F8)</f>
        <v>富士市移住定住応援団</v>
      </c>
      <c r="C8" s="106" t="str">
        <f>IF(DATA3!G8="","",DATA3!G8)</f>
        <v>シティプロモーション課　移住定住推進室</v>
      </c>
      <c r="D8" s="9" t="str">
        <f>IF(A8&lt;&gt;"", IFERROR( CHOOSE(INDEX(DATA3!B:B, MATCH(A8, DATA3!A:A, 0)) + 1, "－", "〇"), "－"), "")</f>
        <v>－</v>
      </c>
    </row>
    <row r="9" spans="1:8">
      <c r="A9" s="106" t="str">
        <f>IF(DATA3!E9="","",DATA3!E9)</f>
        <v>社会04</v>
      </c>
      <c r="B9" s="106" t="str">
        <f>IF(DATA3!F9="","",DATA3!F9)</f>
        <v>富士市ＳＤＧｓ未来都市応援団員登録制度</v>
      </c>
      <c r="C9" s="106" t="str">
        <f>IF(DATA3!G9="","",DATA3!G9)</f>
        <v>企画課　SDGｓ推進室</v>
      </c>
      <c r="D9" s="9" t="str">
        <f>IF(A9&lt;&gt;"", IFERROR( CHOOSE(INDEX(DATA3!B:B, MATCH(A9, DATA3!A:A, 0)) + 1, "－", "〇"), "－"), "")</f>
        <v>〇</v>
      </c>
    </row>
    <row r="10" spans="1:8">
      <c r="A10" s="106" t="str">
        <f>IF(DATA3!E10="","",DATA3!E10)</f>
        <v>社会05</v>
      </c>
      <c r="B10" s="106" t="str">
        <f>IF(DATA3!F10="","",DATA3!F10)</f>
        <v>男女共同参画事業所推進員</v>
      </c>
      <c r="C10" s="106" t="str">
        <f>IF(DATA3!G10="","",DATA3!G10)</f>
        <v>市民活躍・男女共同参画課</v>
      </c>
      <c r="D10" s="9" t="str">
        <f>IF(A10&lt;&gt;"", IFERROR( CHOOSE(INDEX(DATA3!B:B, MATCH(A10, DATA3!A:A, 0)) + 1, "－", "〇"), "－"), "")</f>
        <v>－</v>
      </c>
    </row>
    <row r="11" spans="1:8">
      <c r="A11" s="106" t="str">
        <f>IF(DATA3!E11="","",DATA3!E11)</f>
        <v>社会06</v>
      </c>
      <c r="B11" s="106" t="str">
        <f>IF(DATA3!F11="","",DATA3!F11)</f>
        <v>消防団協力事業所表示制度</v>
      </c>
      <c r="C11" s="106" t="str">
        <f>IF(DATA3!G11="","",DATA3!G11)</f>
        <v>消防総務課</v>
      </c>
      <c r="D11" s="9" t="str">
        <f>IF(A11&lt;&gt;"", IFERROR( CHOOSE(INDEX(DATA3!B:B, MATCH(A11, DATA3!A:A, 0)) + 1, "－", "〇"), "－"), "")</f>
        <v>－</v>
      </c>
    </row>
    <row r="12" spans="1:8">
      <c r="A12" s="106" t="str">
        <f>IF(DATA3!E12="","",DATA3!E12)</f>
        <v>社会07</v>
      </c>
      <c r="B12" s="106" t="str">
        <f>IF(DATA3!F12="","",DATA3!F12)</f>
        <v>富士市ユニバーサル就労推進事業認定協力企業</v>
      </c>
      <c r="C12" s="106" t="str">
        <f>IF(DATA3!G12="","",DATA3!G12)</f>
        <v>生活支援課</v>
      </c>
      <c r="D12" s="9" t="str">
        <f>IF(A12&lt;&gt;"", IFERROR( CHOOSE(INDEX(DATA3!B:B, MATCH(A12, DATA3!A:A, 0)) + 1, "－", "〇"), "－"), "")</f>
        <v>－</v>
      </c>
    </row>
    <row r="13" spans="1:8">
      <c r="A13" s="106" t="str">
        <f>IF(DATA3!E13="","",DATA3!E13)</f>
        <v>社会08</v>
      </c>
      <c r="B13" s="106" t="str">
        <f>IF(DATA3!F13="","",DATA3!F13)</f>
        <v>ふじ職域健康リーダー設置推進事業</v>
      </c>
      <c r="C13" s="106" t="str">
        <f>IF(DATA3!G13="","",DATA3!G13)</f>
        <v>地域保健課</v>
      </c>
      <c r="D13" s="9" t="str">
        <f>IF(A13&lt;&gt;"", IFERROR( CHOOSE(INDEX(DATA3!B:B, MATCH(A13, DATA3!A:A, 0)) + 1, "－", "〇"), "－"), "")</f>
        <v>－</v>
      </c>
    </row>
    <row r="14" spans="1:8">
      <c r="A14" s="106" t="str">
        <f>IF(DATA3!E14="","",DATA3!E14)</f>
        <v>環境01</v>
      </c>
      <c r="B14" s="106" t="str">
        <f>IF(DATA3!F14="","",DATA3!F14)</f>
        <v>ふじクリーンパートナー</v>
      </c>
      <c r="C14" s="106" t="str">
        <f>IF(DATA3!G14="","",DATA3!G14)</f>
        <v>環境総務課</v>
      </c>
      <c r="D14" s="9" t="str">
        <f>IF(A14&lt;&gt;"", IFERROR( CHOOSE(INDEX(DATA3!B:B, MATCH(A14, DATA3!A:A, 0)) + 1, "－", "〇"), "－"), "")</f>
        <v>〇</v>
      </c>
    </row>
    <row r="15" spans="1:8">
      <c r="A15" s="106" t="str">
        <f>IF(DATA3!E15="","",DATA3!E15)</f>
        <v>環境02</v>
      </c>
      <c r="B15" s="106" t="str">
        <f>IF(DATA3!F15="","",DATA3!F15)</f>
        <v>気候変動適応法に基づく指定暑熱避難施設に係る協定</v>
      </c>
      <c r="C15" s="106" t="str">
        <f>IF(DATA3!G15="","",DATA3!G15)</f>
        <v>保健医療課</v>
      </c>
      <c r="D15" s="9" t="str">
        <f>IF(A15&lt;&gt;"", IFERROR( CHOOSE(INDEX(DATA3!B:B, MATCH(A15, DATA3!A:A, 0)) + 1, "－", "〇"), "－"), "")</f>
        <v>－</v>
      </c>
    </row>
    <row r="16" spans="1:8">
      <c r="A16" s="106" t="str">
        <f>IF(DATA3!E16="","",DATA3!E16)</f>
        <v>環境03</v>
      </c>
      <c r="B16" s="106" t="str">
        <f>IF(DATA3!F16="","",DATA3!F16)</f>
        <v>富士市ゼロカーボンシティの実現に向けたパートナーシップ協定</v>
      </c>
      <c r="C16" s="106" t="str">
        <f>IF(DATA3!G16="","",DATA3!G16)</f>
        <v>環境総務課</v>
      </c>
      <c r="D16" s="9" t="str">
        <f>IF(A16&lt;&gt;"", IFERROR( CHOOSE(INDEX(DATA3!B:B, MATCH(A16, DATA3!A:A, 0)) + 1, "－", "〇"), "－"), "")</f>
        <v>－</v>
      </c>
    </row>
    <row r="17" spans="1:4">
      <c r="A17" s="106" t="str">
        <f>IF(DATA3!E17="","",DATA3!E17)</f>
        <v>環境04</v>
      </c>
      <c r="B17" s="106" t="str">
        <f>IF(DATA3!F17="","",DATA3!F17)</f>
        <v>環境アドバイザー</v>
      </c>
      <c r="C17" s="106" t="str">
        <f>IF(DATA3!G17="","",DATA3!G17)</f>
        <v>環境総務課</v>
      </c>
      <c r="D17" s="9" t="str">
        <f>IF(A17&lt;&gt;"", IFERROR( CHOOSE(INDEX(DATA3!B:B, MATCH(A17, DATA3!A:A, 0)) + 1, "－", "〇"), "－"), "")</f>
        <v>－</v>
      </c>
    </row>
    <row r="18" spans="1:4">
      <c r="A18" s="106" t="str">
        <f>IF(DATA3!E18="","",DATA3!E18)</f>
        <v>環境05</v>
      </c>
      <c r="B18" s="106" t="str">
        <f>IF(DATA3!F18="","",DATA3!F18)</f>
        <v>生物多様性ふじサポーター</v>
      </c>
      <c r="C18" s="106" t="str">
        <f>IF(DATA3!G18="","",DATA3!G18)</f>
        <v>環境保全課</v>
      </c>
      <c r="D18" s="9" t="str">
        <f>IF(A18&lt;&gt;"", IFERROR( CHOOSE(INDEX(DATA3!B:B, MATCH(A18, DATA3!A:A, 0)) + 1, "－", "〇"), "－"), "")</f>
        <v>－</v>
      </c>
    </row>
    <row r="19" spans="1:4">
      <c r="A19" s="106" t="str">
        <f>IF(DATA3!E19="","",DATA3!E19)</f>
        <v>環境06</v>
      </c>
      <c r="B19" s="106" t="str">
        <f>IF(DATA3!F19="","",DATA3!F19)</f>
        <v>古紙回収ボックス設置事業者</v>
      </c>
      <c r="C19" s="106" t="str">
        <f>IF(DATA3!G19="","",DATA3!G19)</f>
        <v>廃棄物対策課</v>
      </c>
      <c r="D19" s="9" t="str">
        <f>IF(A19&lt;&gt;"", IFERROR( CHOOSE(INDEX(DATA3!B:B, MATCH(A19, DATA3!A:A, 0)) + 1, "－", "〇"), "－"), "")</f>
        <v>－</v>
      </c>
    </row>
    <row r="20" spans="1:4">
      <c r="A20" s="106" t="str">
        <f>IF(DATA3!E20="","",DATA3!E20)</f>
        <v/>
      </c>
      <c r="B20" s="106" t="str">
        <f>IF(DATA3!F20="","",DATA3!F20)</f>
        <v/>
      </c>
      <c r="C20" s="106" t="str">
        <f>IF(DATA3!G20="","",DATA3!G20)</f>
        <v/>
      </c>
      <c r="D20" s="9" t="str">
        <f>IF(A20&lt;&gt;"", IFERROR( CHOOSE(INDEX(DATA3!B:B, MATCH(A20, DATA3!A:A, 0)) + 1, "－", "〇"), "－"), "")</f>
        <v/>
      </c>
    </row>
    <row r="21" spans="1:4">
      <c r="A21" s="106" t="str">
        <f>IF(DATA3!E21="","",DATA3!E21)</f>
        <v/>
      </c>
      <c r="B21" s="106" t="str">
        <f>IF(DATA3!F21="","",DATA3!F21)</f>
        <v/>
      </c>
      <c r="C21" s="106" t="str">
        <f>IF(DATA3!G21="","",DATA3!G21)</f>
        <v/>
      </c>
      <c r="D21" s="9" t="str">
        <f>IF(A21&lt;&gt;"", IFERROR( CHOOSE(INDEX(DATA3!B:B, MATCH(A21, DATA3!A:A, 0)) + 1, "－", "〇"), "－"), "")</f>
        <v/>
      </c>
    </row>
    <row r="22" spans="1:4">
      <c r="A22" s="106" t="str">
        <f>IF(DATA3!E22="","",DATA3!E22)</f>
        <v/>
      </c>
      <c r="B22" s="106" t="str">
        <f>IF(DATA3!F22="","",DATA3!F22)</f>
        <v/>
      </c>
      <c r="C22" s="106" t="str">
        <f>IF(DATA3!G22="","",DATA3!G22)</f>
        <v/>
      </c>
      <c r="D22" s="9" t="str">
        <f>IF(A22&lt;&gt;"", IFERROR( CHOOSE(INDEX(DATA3!B:B, MATCH(A22, DATA3!A:A, 0)) + 1, "－", "〇"), "－"), "")</f>
        <v/>
      </c>
    </row>
    <row r="23" spans="1:4">
      <c r="A23" s="106" t="str">
        <f>IF(DATA3!E23="","",DATA3!E23)</f>
        <v/>
      </c>
      <c r="B23" s="106" t="str">
        <f>IF(DATA3!F23="","",DATA3!F23)</f>
        <v/>
      </c>
      <c r="C23" s="106" t="str">
        <f>IF(DATA3!G23="","",DATA3!G23)</f>
        <v/>
      </c>
      <c r="D23" s="9" t="str">
        <f>IF(A23&lt;&gt;"", IFERROR( CHOOSE(INDEX(DATA3!B:B, MATCH(A23, DATA3!A:A, 0)) + 1, "－", "〇"), "－"), "")</f>
        <v/>
      </c>
    </row>
    <row r="24" spans="1:4">
      <c r="A24" s="106" t="str">
        <f>IF(DATA3!E24="","",DATA3!E24)</f>
        <v/>
      </c>
      <c r="B24" s="106" t="str">
        <f>IF(DATA3!F24="","",DATA3!F24)</f>
        <v/>
      </c>
      <c r="C24" s="106" t="str">
        <f>IF(DATA3!G24="","",DATA3!G24)</f>
        <v/>
      </c>
      <c r="D24" s="9" t="str">
        <f>IF(A24&lt;&gt;"", IFERROR( CHOOSE(INDEX(DATA3!B:B, MATCH(A24, DATA3!A:A, 0)) + 1, "－", "〇"), "－"), "")</f>
        <v/>
      </c>
    </row>
    <row r="25" spans="1:4">
      <c r="A25" s="106" t="str">
        <f>IF(DATA3!E25="","",DATA3!E25)</f>
        <v/>
      </c>
      <c r="B25" s="106" t="str">
        <f>IF(DATA3!F25="","",DATA3!F25)</f>
        <v/>
      </c>
      <c r="C25" s="106" t="str">
        <f>IF(DATA3!G25="","",DATA3!G25)</f>
        <v/>
      </c>
      <c r="D25" s="9" t="str">
        <f>IF(A25&lt;&gt;"", IFERROR( CHOOSE(INDEX(DATA3!B:B, MATCH(A25, DATA3!A:A, 0)) + 1, "－", "〇"), "－"), "")</f>
        <v/>
      </c>
    </row>
    <row r="26" spans="1:4">
      <c r="A26" s="106" t="str">
        <f>IF(DATA3!E26="","",DATA3!E26)</f>
        <v/>
      </c>
      <c r="B26" s="106" t="str">
        <f>IF(DATA3!F26="","",DATA3!F26)</f>
        <v/>
      </c>
      <c r="C26" s="106" t="str">
        <f>IF(DATA3!G26="","",DATA3!G26)</f>
        <v/>
      </c>
      <c r="D26" s="9" t="str">
        <f>IF(A26&lt;&gt;"", IFERROR( CHOOSE(INDEX(DATA3!B:B, MATCH(A26, DATA3!A:A, 0)) + 1, "－", "〇"), "－"), "")</f>
        <v/>
      </c>
    </row>
    <row r="27" spans="1:4">
      <c r="A27" s="106" t="str">
        <f>IF(DATA3!E27="","",DATA3!E27)</f>
        <v/>
      </c>
      <c r="B27" s="106" t="str">
        <f>IF(DATA3!F27="","",DATA3!F27)</f>
        <v/>
      </c>
      <c r="C27" s="106" t="str">
        <f>IF(DATA3!G27="","",DATA3!G27)</f>
        <v/>
      </c>
      <c r="D27" s="9" t="str">
        <f>IF(A27&lt;&gt;"", IFERROR( CHOOSE(INDEX(DATA3!B:B, MATCH(A27, DATA3!A:A, 0)) + 1, "－", "〇"), "－"), "")</f>
        <v/>
      </c>
    </row>
    <row r="28" spans="1:4">
      <c r="A28" s="106" t="str">
        <f>IF(DATA3!E28="","",DATA3!E28)</f>
        <v/>
      </c>
      <c r="B28" s="106" t="str">
        <f>IF(DATA3!F28="","",DATA3!F28)</f>
        <v/>
      </c>
      <c r="C28" s="106" t="str">
        <f>IF(DATA3!G28="","",DATA3!G28)</f>
        <v/>
      </c>
      <c r="D28" s="9" t="str">
        <f>IF(A28&lt;&gt;"", IFERROR( CHOOSE(INDEX(DATA3!B:B, MATCH(A28, DATA3!A:A, 0)) + 1, "－", "〇"), "－"), "")</f>
        <v/>
      </c>
    </row>
    <row r="29" spans="1:4">
      <c r="A29" s="106" t="str">
        <f>IF(DATA3!E29="","",DATA3!E29)</f>
        <v/>
      </c>
      <c r="B29" s="106" t="str">
        <f>IF(DATA3!F29="","",DATA3!F29)</f>
        <v/>
      </c>
      <c r="C29" s="106" t="str">
        <f>IF(DATA3!G29="","",DATA3!G29)</f>
        <v/>
      </c>
      <c r="D29" s="9" t="str">
        <f>IF(A29&lt;&gt;"", IFERROR( CHOOSE(INDEX(DATA3!B:B, MATCH(A29, DATA3!A:A, 0)) + 1, "－", "〇"), "－"), "")</f>
        <v/>
      </c>
    </row>
    <row r="30" spans="1:4">
      <c r="A30" s="106" t="str">
        <f>IF(DATA3!E30="","",DATA3!E30)</f>
        <v/>
      </c>
      <c r="B30" s="106" t="str">
        <f>IF(DATA3!F30="","",DATA3!F30)</f>
        <v/>
      </c>
      <c r="C30" s="106" t="str">
        <f>IF(DATA3!G30="","",DATA3!G30)</f>
        <v/>
      </c>
      <c r="D30" s="9" t="str">
        <f>IF(A30&lt;&gt;"", IFERROR( CHOOSE(INDEX(DATA3!B:B, MATCH(A30, DATA3!A:A, 0)) + 1, "－", "〇"), "－"), "")</f>
        <v/>
      </c>
    </row>
    <row r="31" spans="1:4">
      <c r="A31" s="106" t="str">
        <f>IF(DATA3!E31="","",DATA3!E31)</f>
        <v/>
      </c>
      <c r="B31" s="106" t="str">
        <f>IF(DATA3!F31="","",DATA3!F31)</f>
        <v/>
      </c>
      <c r="C31" s="106" t="str">
        <f>IF(DATA3!G31="","",DATA3!G31)</f>
        <v/>
      </c>
      <c r="D31" s="9" t="str">
        <f>IF(A31&lt;&gt;"", IFERROR( CHOOSE(INDEX(DATA3!B:B, MATCH(A31, DATA3!A:A, 0)) + 1, "－", "〇"), "－"), "")</f>
        <v/>
      </c>
    </row>
    <row r="32" spans="1:4">
      <c r="A32" s="106" t="str">
        <f>IF(DATA3!E32="","",DATA3!E32)</f>
        <v/>
      </c>
      <c r="B32" s="106" t="str">
        <f>IF(DATA3!F32="","",DATA3!F32)</f>
        <v/>
      </c>
      <c r="C32" s="106" t="str">
        <f>IF(DATA3!G32="","",DATA3!G32)</f>
        <v/>
      </c>
      <c r="D32" s="9" t="str">
        <f>IF(A32&lt;&gt;"", IFERROR( CHOOSE(INDEX(DATA3!B:B, MATCH(A32, DATA3!A:A, 0)) + 1, "－", "〇"), "－"), "")</f>
        <v/>
      </c>
    </row>
    <row r="33" spans="1:4">
      <c r="A33" s="106" t="str">
        <f>IF(DATA3!E33="","",DATA3!E33)</f>
        <v/>
      </c>
      <c r="B33" s="106" t="str">
        <f>IF(DATA3!F33="","",DATA3!F33)</f>
        <v/>
      </c>
      <c r="C33" s="106" t="str">
        <f>IF(DATA3!G33="","",DATA3!G33)</f>
        <v/>
      </c>
      <c r="D33" s="9" t="str">
        <f>IF(A33&lt;&gt;"", IFERROR( CHOOSE(INDEX(DATA3!B:B, MATCH(A33, DATA3!A:A, 0)) + 1, "－", "〇"), "－"), "")</f>
        <v/>
      </c>
    </row>
    <row r="34" spans="1:4">
      <c r="A34" s="106" t="str">
        <f>IF(DATA3!E34="","",DATA3!E34)</f>
        <v/>
      </c>
      <c r="B34" s="106" t="str">
        <f>IF(DATA3!F34="","",DATA3!F34)</f>
        <v/>
      </c>
      <c r="C34" s="106" t="str">
        <f>IF(DATA3!G34="","",DATA3!G34)</f>
        <v/>
      </c>
      <c r="D34" s="9" t="str">
        <f>IF(A34&lt;&gt;"", IFERROR( CHOOSE(INDEX(DATA3!B:B, MATCH(A34, DATA3!A:A, 0)) + 1, "－", "〇"), "－"), "")</f>
        <v/>
      </c>
    </row>
    <row r="35" spans="1:4">
      <c r="A35" s="106" t="str">
        <f>IF(DATA3!E35="","",DATA3!E35)</f>
        <v/>
      </c>
      <c r="B35" s="106" t="str">
        <f>IF(DATA3!F35="","",DATA3!F35)</f>
        <v/>
      </c>
      <c r="C35" s="106" t="str">
        <f>IF(DATA3!G35="","",DATA3!G35)</f>
        <v/>
      </c>
      <c r="D35" s="9" t="str">
        <f>IF(A35&lt;&gt;"", IFERROR( CHOOSE(INDEX(DATA3!B:B, MATCH(A35, DATA3!A:A, 0)) + 1, "－", "〇"), "－"), "")</f>
        <v/>
      </c>
    </row>
    <row r="36" spans="1:4">
      <c r="A36" s="106" t="str">
        <f>IF(DATA3!E36="","",DATA3!E36)</f>
        <v/>
      </c>
      <c r="B36" s="106" t="str">
        <f>IF(DATA3!F36="","",DATA3!F36)</f>
        <v/>
      </c>
      <c r="C36" s="106" t="str">
        <f>IF(DATA3!G36="","",DATA3!G36)</f>
        <v/>
      </c>
      <c r="D36" s="9" t="str">
        <f>IF(A36&lt;&gt;"", IFERROR( CHOOSE(INDEX(DATA3!B:B, MATCH(A36, DATA3!A:A, 0)) + 1, "－", "〇"), "－"), "")</f>
        <v/>
      </c>
    </row>
    <row r="37" spans="1:4">
      <c r="A37" s="106" t="str">
        <f>IF(DATA3!E37="","",DATA3!E37)</f>
        <v/>
      </c>
      <c r="B37" s="106" t="str">
        <f>IF(DATA3!F37="","",DATA3!F37)</f>
        <v/>
      </c>
      <c r="C37" s="106" t="str">
        <f>IF(DATA3!G37="","",DATA3!G37)</f>
        <v/>
      </c>
      <c r="D37" s="9" t="str">
        <f>IF(A37&lt;&gt;"", IFERROR( CHOOSE(INDEX(DATA3!B:B, MATCH(A37, DATA3!A:A, 0)) + 1, "－", "〇"), "－"), "")</f>
        <v/>
      </c>
    </row>
    <row r="38" spans="1:4">
      <c r="A38" s="106" t="str">
        <f>IF(DATA3!E38="","",DATA3!E38)</f>
        <v/>
      </c>
      <c r="B38" s="106" t="str">
        <f>IF(DATA3!F38="","",DATA3!F38)</f>
        <v/>
      </c>
      <c r="C38" s="106" t="str">
        <f>IF(DATA3!G38="","",DATA3!G38)</f>
        <v/>
      </c>
      <c r="D38" s="9" t="str">
        <f>IF(A38&lt;&gt;"", IFERROR( CHOOSE(INDEX(DATA3!B:B, MATCH(A38, DATA3!A:A, 0)) + 1, "－", "〇"), "－"), "")</f>
        <v/>
      </c>
    </row>
    <row r="39" spans="1:4">
      <c r="A39" s="106" t="str">
        <f>IF(DATA3!E39="","",DATA3!E39)</f>
        <v/>
      </c>
      <c r="B39" s="106" t="str">
        <f>IF(DATA3!F39="","",DATA3!F39)</f>
        <v/>
      </c>
      <c r="C39" s="106" t="str">
        <f>IF(DATA3!G39="","",DATA3!G39)</f>
        <v/>
      </c>
      <c r="D39" s="9" t="str">
        <f>IF(A39&lt;&gt;"", IFERROR( CHOOSE(INDEX(DATA3!B:B, MATCH(A39, DATA3!A:A, 0)) + 1, "－", "〇"), "－"), "")</f>
        <v/>
      </c>
    </row>
    <row r="40" spans="1:4">
      <c r="A40" s="106" t="str">
        <f>IF(DATA3!E40="","",DATA3!E40)</f>
        <v/>
      </c>
      <c r="B40" s="106" t="str">
        <f>IF(DATA3!F40="","",DATA3!F40)</f>
        <v/>
      </c>
      <c r="C40" s="106" t="str">
        <f>IF(DATA3!G40="","",DATA3!G40)</f>
        <v/>
      </c>
      <c r="D40" s="9" t="str">
        <f>IF(A40&lt;&gt;"", IFERROR( CHOOSE(INDEX(DATA3!B:B, MATCH(A40, DATA3!A:A, 0)) + 1, "－", "〇"), "－"), "")</f>
        <v/>
      </c>
    </row>
  </sheetData>
  <sheetProtection algorithmName="SHA-512" hashValue="BJanb228Z/jUai2JeJtDSo4jtFsHaXNVt6XUT1MkKHuja6dT+sg50sdNRHAeS8syHmXp2XB6+oxqjxcIuo0Y1Q==" saltValue="jSqe1xK5vZB/DGDMACmzSQ==" spinCount="100000" sheet="1" objects="1" scenarios="1"/>
  <phoneticPr fontId="1"/>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rgb="FF00B0F0"/>
  </sheetPr>
  <dimension ref="A1:H15"/>
  <sheetViews>
    <sheetView zoomScaleNormal="100" workbookViewId="0">
      <pane xSplit="1" ySplit="4" topLeftCell="B5" activePane="bottomRight" state="frozenSplit"/>
      <selection activeCell="C10" sqref="C10"/>
      <selection pane="topRight" activeCell="C10" sqref="C10"/>
      <selection pane="bottomLeft" activeCell="C10" sqref="C10"/>
      <selection pane="bottomRight" activeCell="C10" sqref="C10"/>
    </sheetView>
  </sheetViews>
  <sheetFormatPr defaultRowHeight="18.75"/>
  <cols>
    <col min="2" max="2" width="37.875" customWidth="1"/>
    <col min="3" max="3" width="34.125" customWidth="1"/>
    <col min="4" max="4" width="98" customWidth="1"/>
    <col min="5" max="7" width="7.5" customWidth="1"/>
    <col min="8" max="8" width="29.5" style="7" customWidth="1"/>
  </cols>
  <sheetData>
    <row r="1" spans="1:8" ht="42.75" customHeight="1" thickBot="1">
      <c r="B1" s="16"/>
      <c r="C1" s="16"/>
      <c r="D1" s="78" t="s">
        <v>146</v>
      </c>
    </row>
    <row r="2" spans="1:8" ht="19.5" thickBot="1">
      <c r="A2" s="31" t="s">
        <v>73</v>
      </c>
      <c r="B2" s="32" t="s">
        <v>114</v>
      </c>
      <c r="C2" s="33" t="s">
        <v>74</v>
      </c>
      <c r="D2" s="34" t="s">
        <v>113</v>
      </c>
      <c r="E2" s="35" t="s">
        <v>122</v>
      </c>
      <c r="F2" s="33" t="s">
        <v>123</v>
      </c>
      <c r="G2" s="34" t="s">
        <v>124</v>
      </c>
      <c r="H2" s="37" t="s">
        <v>147</v>
      </c>
    </row>
    <row r="3" spans="1:8" ht="132" thickBot="1">
      <c r="A3" s="79" t="s">
        <v>119</v>
      </c>
      <c r="B3" s="29" t="s">
        <v>120</v>
      </c>
      <c r="C3" s="30" t="s">
        <v>121</v>
      </c>
      <c r="D3" s="70" t="s">
        <v>150</v>
      </c>
      <c r="E3" s="136" t="s">
        <v>126</v>
      </c>
      <c r="F3" s="137"/>
      <c r="G3" s="138"/>
      <c r="H3" s="36" t="s">
        <v>127</v>
      </c>
    </row>
    <row r="4" spans="1:8" ht="111.75" customHeight="1" thickBot="1">
      <c r="A4" s="80" t="s">
        <v>145</v>
      </c>
      <c r="B4" s="71">
        <f>VLOOKUP($A4,'（記入例）活動報告'!$A$2:$H$12,2)</f>
        <v>0</v>
      </c>
      <c r="C4" s="72">
        <f>VLOOKUP($A4,'（記入例）活動報告'!$A$2:$H$12,3)</f>
        <v>0</v>
      </c>
      <c r="D4" s="73">
        <f>VLOOKUP($A4,'（記入例）活動報告'!$A$2:$H$12,4)</f>
        <v>0</v>
      </c>
      <c r="E4" s="74" t="str">
        <f>IF(VLOOKUP($A4,'（記入例）活動報告'!$A$2:$H$12,5)=0,"","〇")</f>
        <v/>
      </c>
      <c r="F4" s="75" t="str">
        <f>IF(VLOOKUP($A4,'（記入例）活動報告'!$A$2:$H$12,6)=0,"","〇")</f>
        <v/>
      </c>
      <c r="G4" s="76" t="str">
        <f>IF(VLOOKUP($A4,'（記入例）活動報告'!$A$2:$H$12,7)=0,"","〇")</f>
        <v/>
      </c>
      <c r="H4" s="77">
        <f>VLOOKUP($A4,'（記入例）活動報告'!$A$2:$H$12,8)</f>
        <v>0</v>
      </c>
    </row>
    <row r="5" spans="1:8" ht="120" customHeight="1">
      <c r="A5" s="81">
        <v>1</v>
      </c>
      <c r="B5" s="26"/>
      <c r="C5" s="17"/>
      <c r="D5" s="18"/>
      <c r="E5" s="19"/>
      <c r="F5" s="17"/>
      <c r="G5" s="18"/>
      <c r="H5" s="38" t="s">
        <v>79</v>
      </c>
    </row>
    <row r="6" spans="1:8" ht="120" customHeight="1">
      <c r="A6" s="83">
        <v>2</v>
      </c>
      <c r="B6" s="27"/>
      <c r="C6" s="20"/>
      <c r="D6" s="21"/>
      <c r="E6" s="22"/>
      <c r="F6" s="20"/>
      <c r="G6" s="21"/>
      <c r="H6" s="39"/>
    </row>
    <row r="7" spans="1:8" ht="120" customHeight="1">
      <c r="A7" s="83">
        <v>3</v>
      </c>
      <c r="B7" s="27"/>
      <c r="C7" s="20"/>
      <c r="D7" s="21"/>
      <c r="E7" s="22"/>
      <c r="F7" s="20"/>
      <c r="G7" s="21"/>
      <c r="H7" s="39"/>
    </row>
    <row r="8" spans="1:8" ht="120" customHeight="1">
      <c r="A8" s="83">
        <v>4</v>
      </c>
      <c r="B8" s="27"/>
      <c r="C8" s="20"/>
      <c r="D8" s="21"/>
      <c r="E8" s="22"/>
      <c r="F8" s="20"/>
      <c r="G8" s="21"/>
      <c r="H8" s="39"/>
    </row>
    <row r="9" spans="1:8" ht="120" customHeight="1">
      <c r="A9" s="89">
        <v>5</v>
      </c>
      <c r="B9" s="65"/>
      <c r="C9" s="66"/>
      <c r="D9" s="67"/>
      <c r="E9" s="68"/>
      <c r="F9" s="66"/>
      <c r="G9" s="67"/>
      <c r="H9" s="69"/>
    </row>
    <row r="10" spans="1:8" ht="120" customHeight="1">
      <c r="A10" s="83">
        <v>6</v>
      </c>
      <c r="B10" s="65"/>
      <c r="C10" s="66"/>
      <c r="D10" s="67"/>
      <c r="E10" s="68"/>
      <c r="F10" s="66"/>
      <c r="G10" s="67"/>
      <c r="H10" s="69"/>
    </row>
    <row r="11" spans="1:8" ht="120" customHeight="1">
      <c r="A11" s="83">
        <v>7</v>
      </c>
      <c r="B11" s="65"/>
      <c r="C11" s="66"/>
      <c r="D11" s="67"/>
      <c r="E11" s="68"/>
      <c r="F11" s="66"/>
      <c r="G11" s="67"/>
      <c r="H11" s="69"/>
    </row>
    <row r="12" spans="1:8" ht="120" customHeight="1">
      <c r="A12" s="89">
        <v>8</v>
      </c>
      <c r="B12" s="65"/>
      <c r="C12" s="66"/>
      <c r="D12" s="67"/>
      <c r="E12" s="68"/>
      <c r="F12" s="66"/>
      <c r="G12" s="67"/>
      <c r="H12" s="69"/>
    </row>
    <row r="13" spans="1:8" ht="120" customHeight="1">
      <c r="A13" s="83">
        <v>9</v>
      </c>
      <c r="B13" s="65"/>
      <c r="C13" s="66"/>
      <c r="D13" s="67"/>
      <c r="E13" s="68"/>
      <c r="F13" s="66"/>
      <c r="G13" s="67"/>
      <c r="H13" s="69"/>
    </row>
    <row r="14" spans="1:8" ht="120" customHeight="1" thickBot="1">
      <c r="A14" s="95">
        <v>10</v>
      </c>
      <c r="B14" s="28"/>
      <c r="C14" s="23"/>
      <c r="D14" s="24"/>
      <c r="E14" s="25"/>
      <c r="F14" s="23"/>
      <c r="G14" s="24"/>
      <c r="H14" s="40"/>
    </row>
    <row r="15" spans="1:8" ht="87.75" customHeight="1">
      <c r="C15" s="7"/>
      <c r="D15" s="7"/>
      <c r="E15" s="7"/>
      <c r="F15" s="7"/>
      <c r="G15" s="7"/>
    </row>
  </sheetData>
  <sheetProtection sheet="1" formatRows="0"/>
  <protectedRanges>
    <protectedRange sqref="A4" name="記入例"/>
    <protectedRange sqref="B5:H14" name="範囲2"/>
  </protectedRanges>
  <mergeCells count="1">
    <mergeCell ref="E3:G3"/>
  </mergeCells>
  <phoneticPr fontId="1"/>
  <conditionalFormatting sqref="B4:H4">
    <cfRule type="cellIs" dxfId="0" priority="1" operator="equal">
      <formula>0</formula>
    </cfRule>
  </conditionalFormatting>
  <hyperlinks>
    <hyperlink ref="D1" location="'（記入例）活動報告'!A1" display="各種記入例については、「（記入例）活動報告」シートをご覧ください。＞＞ここをＣＬＩＣＫ＜＜" xr:uid="{00000000-0004-0000-0400-000000000000}"/>
  </hyperlink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400-000000000000}">
          <x14:formula1>
            <xm:f>select!$A$1:$A$18</xm:f>
          </x14:formula1>
          <xm:sqref>E15:G15</xm:sqref>
        </x14:dataValidation>
        <x14:dataValidation type="list" allowBlank="1" showInputMessage="1" showErrorMessage="1" xr:uid="{00000000-0002-0000-0400-000001000000}">
          <x14:formula1>
            <xm:f>select!$D$1:$D$3</xm:f>
          </x14:formula1>
          <xm:sqref>B5:B14</xm:sqref>
        </x14:dataValidation>
        <x14:dataValidation type="list" allowBlank="1" showInputMessage="1" showErrorMessage="1" xr:uid="{00000000-0002-0000-0400-000002000000}">
          <x14:formula1>
            <xm:f>select!$A$2:$A$19</xm:f>
          </x14:formula1>
          <xm:sqref>H4:H14</xm:sqref>
        </x14:dataValidation>
        <x14:dataValidation type="list" allowBlank="1" showInputMessage="1" showErrorMessage="1" xr:uid="{00000000-0002-0000-0400-000003000000}">
          <x14:formula1>
            <xm:f>select!$E$1:$E$2</xm:f>
          </x14:formula1>
          <xm:sqref>E5:G14</xm:sqref>
        </x14:dataValidation>
        <x14:dataValidation type="list" allowBlank="1" showInputMessage="1" showErrorMessage="1" xr:uid="{00000000-0002-0000-0400-000004000000}">
          <x14:formula1>
            <xm:f>'（記入例）活動報告'!$A$1:$A$12</xm:f>
          </x14:formula1>
          <xm:sqref>A4</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tabColor theme="7" tint="0.79998168889431442"/>
  </sheetPr>
  <dimension ref="A1:H12"/>
  <sheetViews>
    <sheetView workbookViewId="0">
      <selection activeCell="C10" sqref="C10"/>
    </sheetView>
  </sheetViews>
  <sheetFormatPr defaultRowHeight="18.75"/>
  <cols>
    <col min="1" max="1" width="11" bestFit="1" customWidth="1"/>
    <col min="2" max="2" width="30.375" customWidth="1"/>
    <col min="3" max="3" width="34.125" customWidth="1"/>
    <col min="4" max="4" width="98" customWidth="1"/>
    <col min="5" max="7" width="8.375" style="12" customWidth="1"/>
    <col min="8" max="8" width="36.5" style="7" customWidth="1"/>
  </cols>
  <sheetData>
    <row r="1" spans="1:8" ht="19.5" thickBot="1">
      <c r="A1" s="31" t="s">
        <v>145</v>
      </c>
      <c r="B1" s="49" t="s">
        <v>114</v>
      </c>
      <c r="C1" s="33" t="s">
        <v>74</v>
      </c>
      <c r="D1" s="33" t="s">
        <v>113</v>
      </c>
      <c r="E1" s="33" t="s">
        <v>122</v>
      </c>
      <c r="F1" s="33" t="s">
        <v>123</v>
      </c>
      <c r="G1" s="33" t="s">
        <v>124</v>
      </c>
      <c r="H1" s="50" t="s">
        <v>125</v>
      </c>
    </row>
    <row r="2" spans="1:8" ht="111.75" customHeight="1">
      <c r="A2" s="46" t="s">
        <v>134</v>
      </c>
      <c r="B2" s="47" t="s">
        <v>115</v>
      </c>
      <c r="C2" s="47" t="s">
        <v>130</v>
      </c>
      <c r="D2" s="51" t="s">
        <v>149</v>
      </c>
      <c r="E2" s="52" t="s">
        <v>128</v>
      </c>
      <c r="F2" s="52" t="s">
        <v>128</v>
      </c>
      <c r="G2" s="52"/>
      <c r="H2" s="48" t="s">
        <v>84</v>
      </c>
    </row>
    <row r="3" spans="1:8" ht="111.75" customHeight="1">
      <c r="A3" s="55" t="s">
        <v>135</v>
      </c>
      <c r="B3" s="56" t="s">
        <v>117</v>
      </c>
      <c r="C3" s="56" t="s">
        <v>131</v>
      </c>
      <c r="D3" s="57" t="s">
        <v>132</v>
      </c>
      <c r="E3" s="58" t="s">
        <v>128</v>
      </c>
      <c r="F3" s="58" t="s">
        <v>128</v>
      </c>
      <c r="G3" s="58" t="s">
        <v>128</v>
      </c>
      <c r="H3" s="59"/>
    </row>
    <row r="4" spans="1:8" ht="111.75" customHeight="1">
      <c r="A4" s="46" t="s">
        <v>136</v>
      </c>
      <c r="B4" s="41" t="s">
        <v>116</v>
      </c>
      <c r="C4" s="41" t="s">
        <v>133</v>
      </c>
      <c r="D4" s="42" t="s">
        <v>148</v>
      </c>
      <c r="E4" s="53" t="s">
        <v>128</v>
      </c>
      <c r="F4" s="53" t="s">
        <v>128</v>
      </c>
      <c r="G4" s="53"/>
      <c r="H4" s="43"/>
    </row>
    <row r="5" spans="1:8" ht="111.75" customHeight="1">
      <c r="A5" s="60" t="s">
        <v>137</v>
      </c>
      <c r="B5" s="61" t="s">
        <v>116</v>
      </c>
      <c r="C5" s="61"/>
      <c r="D5" s="61"/>
      <c r="E5" s="62"/>
      <c r="F5" s="62"/>
      <c r="G5" s="62"/>
      <c r="H5" s="63"/>
    </row>
    <row r="6" spans="1:8" ht="111.75" customHeight="1">
      <c r="A6" s="46" t="s">
        <v>138</v>
      </c>
      <c r="B6" s="41" t="s">
        <v>116</v>
      </c>
      <c r="C6" s="41"/>
      <c r="D6" s="41"/>
      <c r="E6" s="53"/>
      <c r="F6" s="53"/>
      <c r="G6" s="53"/>
      <c r="H6" s="43"/>
    </row>
    <row r="7" spans="1:8" ht="111.75" customHeight="1">
      <c r="A7" s="60" t="s">
        <v>139</v>
      </c>
      <c r="B7" s="61" t="s">
        <v>116</v>
      </c>
      <c r="C7" s="61"/>
      <c r="D7" s="61"/>
      <c r="E7" s="62"/>
      <c r="F7" s="62"/>
      <c r="G7" s="62"/>
      <c r="H7" s="63"/>
    </row>
    <row r="8" spans="1:8" ht="111.75" customHeight="1">
      <c r="A8" s="46" t="s">
        <v>140</v>
      </c>
      <c r="B8" s="41"/>
      <c r="C8" s="41"/>
      <c r="D8" s="41"/>
      <c r="E8" s="53"/>
      <c r="F8" s="53"/>
      <c r="G8" s="53"/>
      <c r="H8" s="43"/>
    </row>
    <row r="9" spans="1:8" ht="111.75" customHeight="1">
      <c r="A9" s="60" t="s">
        <v>141</v>
      </c>
      <c r="B9" s="61"/>
      <c r="C9" s="61"/>
      <c r="D9" s="61"/>
      <c r="E9" s="62"/>
      <c r="F9" s="62"/>
      <c r="G9" s="62"/>
      <c r="H9" s="63"/>
    </row>
    <row r="10" spans="1:8" ht="111.75" customHeight="1">
      <c r="A10" s="46" t="s">
        <v>142</v>
      </c>
      <c r="B10" s="41"/>
      <c r="C10" s="41"/>
      <c r="D10" s="41"/>
      <c r="E10" s="53"/>
      <c r="F10" s="53"/>
      <c r="G10" s="53"/>
      <c r="H10" s="43"/>
    </row>
    <row r="11" spans="1:8" ht="111.75" customHeight="1">
      <c r="A11" s="60" t="s">
        <v>143</v>
      </c>
      <c r="B11" s="61"/>
      <c r="C11" s="61"/>
      <c r="D11" s="61"/>
      <c r="E11" s="62"/>
      <c r="F11" s="62"/>
      <c r="G11" s="62"/>
      <c r="H11" s="63"/>
    </row>
    <row r="12" spans="1:8" ht="111.75" customHeight="1" thickBot="1">
      <c r="A12" s="64" t="s">
        <v>144</v>
      </c>
      <c r="B12" s="44"/>
      <c r="C12" s="44"/>
      <c r="D12" s="44"/>
      <c r="E12" s="54"/>
      <c r="F12" s="54"/>
      <c r="G12" s="54"/>
      <c r="H12" s="45"/>
    </row>
  </sheetData>
  <sheetProtection algorithmName="SHA-512" hashValue="tpYRqsQeN1y1fUaABIJWpGGE+O87/UUu2CvEnkgWidXaaYG8cXqAqFuZ3czDR6hfvUKUKQppWcSNm+Yh+HMfAQ==" saltValue="rIrdlK4JRqUYkHv9bP9iRA==" spinCount="100000" sheet="1" objects="1" scenarios="1"/>
  <phoneticPr fontId="1"/>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500-000000000000}">
          <x14:formula1>
            <xm:f>select!$A$2:$A$19</xm:f>
          </x14:formula1>
          <xm:sqref>H2:H12</xm:sqref>
        </x14:dataValidation>
        <x14:dataValidation type="list" allowBlank="1" showInputMessage="1" showErrorMessage="1" xr:uid="{00000000-0002-0000-0500-000001000000}">
          <x14:formula1>
            <xm:f>select!$E$1:$E$2</xm:f>
          </x14:formula1>
          <xm:sqref>E2:G12</xm:sqref>
        </x14:dataValidation>
        <x14:dataValidation type="list" allowBlank="1" showInputMessage="1" showErrorMessage="1" xr:uid="{00000000-0002-0000-0500-000002000000}">
          <x14:formula1>
            <xm:f>select!$D$1:$D$3</xm:f>
          </x14:formula1>
          <xm:sqref>B2:B12</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tabColor theme="7" tint="0.79998168889431442"/>
  </sheetPr>
  <dimension ref="A1:H12"/>
  <sheetViews>
    <sheetView workbookViewId="0">
      <selection activeCell="C10" sqref="C10"/>
    </sheetView>
  </sheetViews>
  <sheetFormatPr defaultRowHeight="18.75"/>
  <cols>
    <col min="2" max="2" width="37.875" customWidth="1"/>
    <col min="3" max="3" width="34.125" customWidth="1"/>
    <col min="4" max="4" width="98" customWidth="1"/>
    <col min="5" max="7" width="7.5" customWidth="1"/>
    <col min="8" max="8" width="29.5" style="7" customWidth="1"/>
  </cols>
  <sheetData>
    <row r="1" spans="1:8" ht="19.5" thickBot="1">
      <c r="A1" s="31" t="s">
        <v>73</v>
      </c>
      <c r="B1" s="32" t="s">
        <v>114</v>
      </c>
      <c r="C1" s="33" t="s">
        <v>74</v>
      </c>
      <c r="D1" s="34" t="s">
        <v>113</v>
      </c>
      <c r="E1" s="35" t="s">
        <v>122</v>
      </c>
      <c r="F1" s="33" t="s">
        <v>123</v>
      </c>
      <c r="G1" s="34" t="s">
        <v>124</v>
      </c>
      <c r="H1" s="105" t="s">
        <v>147</v>
      </c>
    </row>
    <row r="2" spans="1:8" ht="120" customHeight="1">
      <c r="A2" s="81">
        <v>1</v>
      </c>
      <c r="B2" s="101"/>
      <c r="C2" s="102"/>
      <c r="D2" s="103"/>
      <c r="E2" s="104"/>
      <c r="F2" s="102"/>
      <c r="G2" s="103"/>
      <c r="H2" s="82"/>
    </row>
    <row r="3" spans="1:8" ht="120" customHeight="1">
      <c r="A3" s="83">
        <v>2</v>
      </c>
      <c r="B3" s="84"/>
      <c r="C3" s="85"/>
      <c r="D3" s="86"/>
      <c r="E3" s="87"/>
      <c r="F3" s="85"/>
      <c r="G3" s="86"/>
      <c r="H3" s="88"/>
    </row>
    <row r="4" spans="1:8" ht="120" customHeight="1">
      <c r="A4" s="83">
        <v>3</v>
      </c>
      <c r="B4" s="84"/>
      <c r="C4" s="85"/>
      <c r="D4" s="86"/>
      <c r="E4" s="87"/>
      <c r="F4" s="85"/>
      <c r="G4" s="86"/>
      <c r="H4" s="88"/>
    </row>
    <row r="5" spans="1:8" ht="120" customHeight="1">
      <c r="A5" s="83">
        <v>4</v>
      </c>
      <c r="B5" s="84"/>
      <c r="C5" s="85"/>
      <c r="D5" s="86"/>
      <c r="E5" s="87"/>
      <c r="F5" s="85"/>
      <c r="G5" s="86"/>
      <c r="H5" s="88"/>
    </row>
    <row r="6" spans="1:8" ht="120" customHeight="1">
      <c r="A6" s="89">
        <v>5</v>
      </c>
      <c r="B6" s="90"/>
      <c r="C6" s="91"/>
      <c r="D6" s="92"/>
      <c r="E6" s="93"/>
      <c r="F6" s="91"/>
      <c r="G6" s="92"/>
      <c r="H6" s="94"/>
    </row>
    <row r="7" spans="1:8" ht="120" customHeight="1">
      <c r="A7" s="83">
        <v>6</v>
      </c>
      <c r="B7" s="90"/>
      <c r="C7" s="91"/>
      <c r="D7" s="92"/>
      <c r="E7" s="93"/>
      <c r="F7" s="91"/>
      <c r="G7" s="92"/>
      <c r="H7" s="94"/>
    </row>
    <row r="8" spans="1:8" ht="120" customHeight="1">
      <c r="A8" s="83">
        <v>7</v>
      </c>
      <c r="B8" s="90"/>
      <c r="C8" s="91"/>
      <c r="D8" s="92"/>
      <c r="E8" s="93"/>
      <c r="F8" s="91"/>
      <c r="G8" s="92"/>
      <c r="H8" s="94"/>
    </row>
    <row r="9" spans="1:8" ht="120" customHeight="1">
      <c r="A9" s="89">
        <v>8</v>
      </c>
      <c r="B9" s="90"/>
      <c r="C9" s="91"/>
      <c r="D9" s="92"/>
      <c r="E9" s="93"/>
      <c r="F9" s="91"/>
      <c r="G9" s="92"/>
      <c r="H9" s="94"/>
    </row>
    <row r="10" spans="1:8" ht="120" customHeight="1">
      <c r="A10" s="83">
        <v>9</v>
      </c>
      <c r="B10" s="90"/>
      <c r="C10" s="91"/>
      <c r="D10" s="92"/>
      <c r="E10" s="93"/>
      <c r="F10" s="91"/>
      <c r="G10" s="92"/>
      <c r="H10" s="94"/>
    </row>
    <row r="11" spans="1:8" ht="120" customHeight="1" thickBot="1">
      <c r="A11" s="95">
        <v>10</v>
      </c>
      <c r="B11" s="96"/>
      <c r="C11" s="97"/>
      <c r="D11" s="98"/>
      <c r="E11" s="99"/>
      <c r="F11" s="97"/>
      <c r="G11" s="98"/>
      <c r="H11" s="100"/>
    </row>
    <row r="12" spans="1:8" ht="87.75" customHeight="1">
      <c r="C12" s="7"/>
      <c r="D12" s="7"/>
      <c r="E12" s="7"/>
      <c r="F12" s="7"/>
      <c r="G12" s="7"/>
    </row>
  </sheetData>
  <sheetProtection algorithmName="SHA-512" hashValue="lvSp4BIOJcOqmgOipJ3seeu81POjgU8rfDZYNz0U+h1u92qxofbXABjNmxGwDuXjdv3TFsuPACbavPs+khAAag==" saltValue="0j1r/4/3Gu7sygHyCe6+Dw==" spinCount="100000" sheet="1" objects="1" scenarios="1"/>
  <protectedRanges>
    <protectedRange sqref="A2:H11" name="範囲2"/>
  </protectedRanges>
  <phoneticPr fontId="1"/>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600-000000000000}">
          <x14:formula1>
            <xm:f>select!$E$1:$E$2</xm:f>
          </x14:formula1>
          <xm:sqref>E2:G11</xm:sqref>
        </x14:dataValidation>
        <x14:dataValidation type="list" allowBlank="1" showInputMessage="1" showErrorMessage="1" xr:uid="{00000000-0002-0000-0600-000001000000}">
          <x14:formula1>
            <xm:f>select!$D$1:$D$3</xm:f>
          </x14:formula1>
          <xm:sqref>B2:B11</xm:sqref>
        </x14:dataValidation>
        <x14:dataValidation type="list" allowBlank="1" showInputMessage="1" showErrorMessage="1" xr:uid="{00000000-0002-0000-0600-000002000000}">
          <x14:formula1>
            <xm:f>select!$A$1:$A$18</xm:f>
          </x14:formula1>
          <xm:sqref>E12:G12</xm:sqref>
        </x14:dataValidation>
        <x14:dataValidation type="list" allowBlank="1" showInputMessage="1" showErrorMessage="1" xr:uid="{00000000-0002-0000-0600-000003000000}">
          <x14:formula1>
            <xm:f>select!$A$2:$A$19</xm:f>
          </x14:formula1>
          <xm:sqref>H2:H11</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dimension ref="A1:H19"/>
  <sheetViews>
    <sheetView zoomScale="130" zoomScaleNormal="130" workbookViewId="0">
      <selection activeCell="H1" sqref="H1:H18"/>
    </sheetView>
  </sheetViews>
  <sheetFormatPr defaultRowHeight="18.75"/>
  <cols>
    <col min="1" max="1" width="60.875" bestFit="1" customWidth="1"/>
    <col min="4" max="4" width="31.75" bestFit="1" customWidth="1"/>
  </cols>
  <sheetData>
    <row r="1" spans="1:8">
      <c r="A1" t="s">
        <v>75</v>
      </c>
      <c r="B1" t="s">
        <v>94</v>
      </c>
      <c r="D1" t="s">
        <v>115</v>
      </c>
      <c r="E1" s="12" t="s">
        <v>129</v>
      </c>
      <c r="H1" t="s">
        <v>210</v>
      </c>
    </row>
    <row r="2" spans="1:8">
      <c r="A2" t="s">
        <v>76</v>
      </c>
      <c r="B2" t="s">
        <v>95</v>
      </c>
      <c r="D2" t="s">
        <v>118</v>
      </c>
      <c r="E2" s="12"/>
      <c r="H2" t="s">
        <v>211</v>
      </c>
    </row>
    <row r="3" spans="1:8">
      <c r="A3" t="s">
        <v>77</v>
      </c>
      <c r="B3" t="s">
        <v>96</v>
      </c>
      <c r="D3" t="s">
        <v>116</v>
      </c>
      <c r="H3" t="s">
        <v>212</v>
      </c>
    </row>
    <row r="4" spans="1:8">
      <c r="A4" t="s">
        <v>78</v>
      </c>
      <c r="B4" t="s">
        <v>97</v>
      </c>
      <c r="H4" t="s">
        <v>213</v>
      </c>
    </row>
    <row r="5" spans="1:8">
      <c r="A5" t="s">
        <v>79</v>
      </c>
      <c r="B5" t="s">
        <v>98</v>
      </c>
      <c r="H5" t="s">
        <v>214</v>
      </c>
    </row>
    <row r="6" spans="1:8">
      <c r="A6" t="s">
        <v>80</v>
      </c>
      <c r="B6" t="s">
        <v>99</v>
      </c>
      <c r="H6" t="s">
        <v>215</v>
      </c>
    </row>
    <row r="7" spans="1:8">
      <c r="A7" t="s">
        <v>81</v>
      </c>
      <c r="B7" t="s">
        <v>100</v>
      </c>
      <c r="H7" t="s">
        <v>216</v>
      </c>
    </row>
    <row r="8" spans="1:8">
      <c r="A8" t="s">
        <v>82</v>
      </c>
      <c r="B8" t="s">
        <v>101</v>
      </c>
      <c r="H8" t="s">
        <v>217</v>
      </c>
    </row>
    <row r="9" spans="1:8">
      <c r="A9" t="s">
        <v>83</v>
      </c>
      <c r="B9" t="s">
        <v>102</v>
      </c>
      <c r="H9" t="s">
        <v>218</v>
      </c>
    </row>
    <row r="10" spans="1:8">
      <c r="A10" t="s">
        <v>84</v>
      </c>
      <c r="B10" t="s">
        <v>103</v>
      </c>
      <c r="H10" t="s">
        <v>219</v>
      </c>
    </row>
    <row r="11" spans="1:8">
      <c r="A11" t="s">
        <v>85</v>
      </c>
      <c r="B11" t="s">
        <v>104</v>
      </c>
      <c r="H11" t="s">
        <v>220</v>
      </c>
    </row>
    <row r="12" spans="1:8">
      <c r="A12" t="s">
        <v>86</v>
      </c>
      <c r="B12" t="s">
        <v>105</v>
      </c>
      <c r="H12" t="s">
        <v>221</v>
      </c>
    </row>
    <row r="13" spans="1:8">
      <c r="A13" t="s">
        <v>87</v>
      </c>
      <c r="B13" t="s">
        <v>106</v>
      </c>
      <c r="H13" t="s">
        <v>222</v>
      </c>
    </row>
    <row r="14" spans="1:8">
      <c r="A14" t="s">
        <v>88</v>
      </c>
      <c r="B14" t="s">
        <v>107</v>
      </c>
      <c r="H14" t="s">
        <v>223</v>
      </c>
    </row>
    <row r="15" spans="1:8">
      <c r="A15" t="s">
        <v>89</v>
      </c>
      <c r="B15" t="s">
        <v>108</v>
      </c>
      <c r="H15" t="s">
        <v>224</v>
      </c>
    </row>
    <row r="16" spans="1:8">
      <c r="A16" t="s">
        <v>90</v>
      </c>
      <c r="B16" t="s">
        <v>109</v>
      </c>
      <c r="H16" t="s">
        <v>225</v>
      </c>
    </row>
    <row r="17" spans="1:8">
      <c r="A17" t="s">
        <v>91</v>
      </c>
      <c r="B17" t="s">
        <v>110</v>
      </c>
      <c r="H17" t="s">
        <v>226</v>
      </c>
    </row>
    <row r="18" spans="1:8">
      <c r="A18" t="s">
        <v>92</v>
      </c>
      <c r="B18" t="s">
        <v>111</v>
      </c>
      <c r="H18" t="s">
        <v>227</v>
      </c>
    </row>
    <row r="19" spans="1:8">
      <c r="A19" t="s">
        <v>93</v>
      </c>
      <c r="B19" t="s">
        <v>112</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2</vt:i4>
      </vt:variant>
    </vt:vector>
  </HeadingPairs>
  <TitlesOfParts>
    <vt:vector size="14" baseType="lpstr">
      <vt:lpstr>第１号様式</vt:lpstr>
      <vt:lpstr>第２号様式</vt:lpstr>
      <vt:lpstr>【作成支援】AIプロンプト</vt:lpstr>
      <vt:lpstr>実績</vt:lpstr>
      <vt:lpstr>参考_各制度状況</vt:lpstr>
      <vt:lpstr>（任意）活動報告</vt:lpstr>
      <vt:lpstr>（記入例）活動報告</vt:lpstr>
      <vt:lpstr>(参考)前年活動報告</vt:lpstr>
      <vt:lpstr>select</vt:lpstr>
      <vt:lpstr>DATA</vt:lpstr>
      <vt:lpstr>DATA2</vt:lpstr>
      <vt:lpstr>DATA3</vt:lpstr>
      <vt:lpstr>実績!Print_Area</vt:lpstr>
      <vt:lpstr>第２号様式!Print_Area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あかいけ　しんご</dc:creator>
  <cp:lastModifiedBy>あかいけ　しんご</cp:lastModifiedBy>
  <dcterms:created xsi:type="dcterms:W3CDTF">2025-11-21T02:07:50Z</dcterms:created>
  <dcterms:modified xsi:type="dcterms:W3CDTF">2026-02-06T08:42:17Z</dcterms:modified>
</cp:coreProperties>
</file>